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065" windowWidth="12120" windowHeight="7530" activeTab="5"/>
  </bookViews>
  <sheets>
    <sheet name="доходы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definedNames>
    <definedName name="_xlnm.Print_Area" localSheetId="2">'прил.4'!$A$1:$G$136</definedName>
    <definedName name="_xlnm.Print_Area" localSheetId="5">'прил.7'!$A$1:$G$18</definedName>
  </definedNames>
  <calcPr fullCalcOnLoad="1"/>
</workbook>
</file>

<file path=xl/sharedStrings.xml><?xml version="1.0" encoding="utf-8"?>
<sst xmlns="http://schemas.openxmlformats.org/spreadsheetml/2006/main" count="1258" uniqueCount="307">
  <si>
    <t xml:space="preserve">                                                                     от                    №</t>
  </si>
  <si>
    <t>0 1</t>
  </si>
  <si>
    <t>0 0</t>
  </si>
  <si>
    <t>0 4</t>
  </si>
  <si>
    <t>0 2</t>
  </si>
  <si>
    <t>0 5</t>
  </si>
  <si>
    <t>0 8</t>
  </si>
  <si>
    <t>Всего расходов</t>
  </si>
  <si>
    <t>Наименование показателя</t>
  </si>
  <si>
    <t>сумма</t>
  </si>
  <si>
    <t xml:space="preserve">        Код</t>
  </si>
  <si>
    <t>Сумма</t>
  </si>
  <si>
    <t>Глава сельского поселения</t>
  </si>
  <si>
    <t>(тыс.рублей)</t>
  </si>
  <si>
    <t>001</t>
  </si>
  <si>
    <t>Осуществление первичного воинского учета на территориях,где отсутствуют военные комиссариаты</t>
  </si>
  <si>
    <t>0 3</t>
  </si>
  <si>
    <t>Глава</t>
  </si>
  <si>
    <t xml:space="preserve">  Наименование кода администратора, группы, подгруппы статьи виды источника финансирования  дефицита   бюджета сельского поселения </t>
  </si>
  <si>
    <t>Администрация сельского поселения</t>
  </si>
  <si>
    <t>0 9</t>
  </si>
  <si>
    <t>1 0</t>
  </si>
  <si>
    <t>1 3</t>
  </si>
  <si>
    <t xml:space="preserve">Источники внутреннего  финансирования  
дефицита  бюджетов </t>
  </si>
  <si>
    <t xml:space="preserve">Изменение остатков средств на счетах по учету средств бюджета </t>
  </si>
  <si>
    <t>Увеличение  прочих остатков денежных средств бюджетов</t>
  </si>
  <si>
    <t>Уплата налога на имущества организаций и земельного налога</t>
  </si>
  <si>
    <t xml:space="preserve">      </t>
  </si>
  <si>
    <t>Н.В. Николаева</t>
  </si>
  <si>
    <t xml:space="preserve">  1 00 00000 00 0000 000</t>
  </si>
  <si>
    <t>в том числе:</t>
  </si>
  <si>
    <t xml:space="preserve">  1 01 00000 00 0000 000 </t>
  </si>
  <si>
    <t>НАЛОГИ НА ПРИБЫЛЬ, ДОХОДЫ</t>
  </si>
  <si>
    <t>в том числе</t>
  </si>
  <si>
    <t xml:space="preserve">  1 05 00000 00 0000 000</t>
  </si>
  <si>
    <t>Единый сельскохозяйственный налог</t>
  </si>
  <si>
    <t xml:space="preserve">  1 06 00000 00 0000 000</t>
  </si>
  <si>
    <t xml:space="preserve">  1 06 01030 10 0000 110</t>
  </si>
  <si>
    <t xml:space="preserve"> 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</si>
  <si>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</si>
  <si>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</si>
  <si>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</si>
  <si>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 xml:space="preserve">  1 11 00000 00 0000 000</t>
  </si>
  <si>
    <t>ДОХОДЫ ОТ ИСПОЛЬЗОВАНИЯ ИМУЩЕСТВА, НАХОДЯЩЕГОСЯ В ГОС.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</si>
  <si>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</si>
  <si>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 1 11 05035 10 0000 120</t>
  </si>
  <si>
    <t>1 17 00000 00 0000 180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</si>
  <si>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</si>
  <si>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</si>
  <si>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</si>
  <si>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</si>
  <si>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</si>
  <si>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  ДОХОДОВ</t>
  </si>
  <si>
    <t xml:space="preserve">  1 01 02010 01 0000 110</t>
  </si>
  <si>
    <t xml:space="preserve">  1 05 01010 01 1000 110</t>
  </si>
  <si>
    <t xml:space="preserve">  1 05 03000 01 1000 110</t>
  </si>
  <si>
    <t xml:space="preserve"> 1 11 05000 00 0000 120</t>
  </si>
  <si>
    <t>РЗ</t>
  </si>
  <si>
    <t>ПР</t>
  </si>
  <si>
    <t>ЦСР</t>
  </si>
  <si>
    <t>ВР</t>
  </si>
  <si>
    <t>Обеспечение функционирования высшего должностного лица сельского поселения</t>
  </si>
  <si>
    <t>Высшее должностное лицо сельского поселения</t>
  </si>
  <si>
    <t>000</t>
  </si>
  <si>
    <t>120</t>
  </si>
  <si>
    <t>121</t>
  </si>
  <si>
    <t>Расходы на выплаты по оплате труда работников органов муниципальной власти сельского поселения</t>
  </si>
  <si>
    <t>Расходы на выплаты персоналу государственных (муниципальных) органов</t>
  </si>
  <si>
    <t>Обеспечение деятельности администрации сельского поселения "Село Чумикан"</t>
  </si>
  <si>
    <t>Иные выплаты государственных (муниципальных) органов, за исключением фонда оплаты труда</t>
  </si>
  <si>
    <t>122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</si>
  <si>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</si>
  <si>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</si>
  <si>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</si>
  <si>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</si>
  <si>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240</t>
  </si>
  <si>
    <t>244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</si>
  <si>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</si>
  <si>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</si>
  <si>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</si>
  <si>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Уплата прочих налогов, сборов и иных обязательных платажей</t>
  </si>
  <si>
    <t>850</t>
  </si>
  <si>
    <t>НАЦИОНАЛЬНАЯ ОБОРОНА</t>
  </si>
  <si>
    <t>Федеральный закон от 28.03.1998 № 53-ФЗ "О воинской обязанности и военной службе"</t>
  </si>
  <si>
    <t>Работы по капитальному ремонту и содержанию объектов уличного освещения на территории сельского поселения "Село Чумикан"</t>
  </si>
  <si>
    <t>Благоустройство сел</t>
  </si>
  <si>
    <t>Доплаты к пенсиям муниципальных служащих</t>
  </si>
  <si>
    <t>Публичные нормативные социальные выплаты гражданам</t>
  </si>
  <si>
    <t>Пособия и компенсации, меры социальной поддержки по публичным нормативным обязательствам</t>
  </si>
  <si>
    <t>Итого расходов</t>
  </si>
  <si>
    <t>851</t>
  </si>
  <si>
    <t>313</t>
  </si>
  <si>
    <t>310</t>
  </si>
  <si>
    <t>2</t>
  </si>
  <si>
    <t xml:space="preserve">                                                                         </t>
  </si>
  <si>
    <t>к решению  Совета депутатов</t>
  </si>
  <si>
    <t xml:space="preserve">                  </t>
  </si>
  <si>
    <t>Ведомственная структура расходов бюджета</t>
  </si>
  <si>
    <t xml:space="preserve">                                                                                                                            к  решению Совета депутатов</t>
  </si>
  <si>
    <t>ЦРЗ</t>
  </si>
  <si>
    <t xml:space="preserve">Распределение бюджетных ассигнований по целевым статьям </t>
  </si>
  <si>
    <t>Непрограммные расходы органов местного самоуправления сельского поселения</t>
  </si>
  <si>
    <t>Прочие непрограммные расходы в рамках непрограммных расходов органов местного самоуправления</t>
  </si>
  <si>
    <t xml:space="preserve">                                                                                                      </t>
  </si>
  <si>
    <t xml:space="preserve">                                                                     </t>
  </si>
  <si>
    <t>к решению  Совета  депутатов</t>
  </si>
  <si>
    <t xml:space="preserve"> Источники внутреннего финансирования  дефицита бюджета  </t>
  </si>
  <si>
    <t>0 06 01 05 00 00 00 0000 000</t>
  </si>
  <si>
    <t>Увеличение остатков средств бюджетов</t>
  </si>
  <si>
    <t>0 06 01 05 02 00 00 0000 500</t>
  </si>
  <si>
    <t>Увеличение 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</si>
  <si>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</si>
  <si>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</si>
  <si>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бюджетов поселений</t>
  </si>
  <si>
    <t>0 06 01 05 00 00 00 0000 600</t>
  </si>
  <si>
    <t>0 06 01 05 02 01 05 0000 510</t>
  </si>
  <si>
    <t>0 06 01 05 02 00 00 0000 600</t>
  </si>
  <si>
    <t>0 06 01 05 02 01 05 0000 610</t>
  </si>
  <si>
    <t xml:space="preserve"> Глава  сельского поселения                                                                                                        </t>
  </si>
  <si>
    <t>(тыс. рублей)</t>
  </si>
  <si>
    <t>0 06 01 00 00 00 00 0000 000</t>
  </si>
  <si>
    <t>Мероприятия по развитию физической культуры и спорта в сельском поселении "Село Чумикан"</t>
  </si>
  <si>
    <t>Другие вопросы в области национальной безопасности и правоохранительной деятельности</t>
  </si>
  <si>
    <t>Благоустройство</t>
  </si>
  <si>
    <t>Бытовое обслуживание населения</t>
  </si>
  <si>
    <t>Обеспечение деятельности подведомственных учреждений культуры</t>
  </si>
  <si>
    <t>НАЦИОНАЛЬНАЯ БЕЗОПАСНОСТЬ И ПРАВООХРАНИТЕЛЬНАЯ ДЕЯТЕЛЬНОСТЬ</t>
  </si>
  <si>
    <t>Экономическое стимулирование добровольных народных дружинников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</si>
  <si>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</si>
  <si>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</si>
  <si>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</si>
  <si>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</si>
  <si>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НАЦИОНАЛЬНАЯ ЭКОНОМИКА</t>
  </si>
  <si>
    <t>Работы по содержанию дорог на территории сельского поселения "Село Чумикан"</t>
  </si>
  <si>
    <t>ЖИЛИЩНО-КОММУНАЛЬНОЕ ХОЗЯЙСТВО</t>
  </si>
  <si>
    <t>Единый налог взимаемый с налогоплательщиков,выбравших в качестве объекта налогооблажения доходы</t>
  </si>
  <si>
    <t>7100000000</t>
  </si>
  <si>
    <t>7110000000</t>
  </si>
  <si>
    <t>7110000010</t>
  </si>
  <si>
    <t>7200000000</t>
  </si>
  <si>
    <t>7210000010</t>
  </si>
  <si>
    <t>7210000020</t>
  </si>
  <si>
    <t>Уплата налогов и сборов</t>
  </si>
  <si>
    <t>0000000000</t>
  </si>
  <si>
    <t>9996001350</t>
  </si>
  <si>
    <t>0300000000</t>
  </si>
  <si>
    <t>0316001230</t>
  </si>
  <si>
    <t>0326001240</t>
  </si>
  <si>
    <t>0336001250</t>
  </si>
  <si>
    <t>0346001260</t>
  </si>
  <si>
    <t>0356001270</t>
  </si>
  <si>
    <t>0416001280</t>
  </si>
  <si>
    <t>0516001290</t>
  </si>
  <si>
    <t>0516001390</t>
  </si>
  <si>
    <t>0116001210</t>
  </si>
  <si>
    <t>9996001370</t>
  </si>
  <si>
    <t>0616001300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</si>
  <si>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</si>
  <si>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</si>
  <si>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</si>
  <si>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</si>
  <si>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</si>
  <si>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персоналу государственных
(муниципальных) органов</t>
  </si>
  <si>
    <t>853</t>
  </si>
  <si>
    <t>Иные межбюджетные трансферты</t>
  </si>
  <si>
    <t>540</t>
  </si>
  <si>
    <t>Прочие межбюджетные трансферты передаваемые бюджетам сельских поселений</t>
  </si>
  <si>
    <t>Прочие межбюджетные трансферты общего характера</t>
  </si>
  <si>
    <t>1 1</t>
  </si>
  <si>
    <t>1 4</t>
  </si>
  <si>
    <t>9996001570</t>
  </si>
  <si>
    <t>Другие вопросы в области жилищно-коммунального хозяйства</t>
  </si>
  <si>
    <t>9996001580</t>
  </si>
  <si>
    <t>0516001490</t>
  </si>
  <si>
    <t>232</t>
  </si>
  <si>
    <t>9995001180</t>
  </si>
  <si>
    <t>9900000000</t>
  </si>
  <si>
    <t>9990000000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</si>
  <si>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</si>
  <si>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</si>
  <si>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</si>
  <si>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1 03 00000 00 0000 110</t>
  </si>
  <si>
    <t>НАЛОГИ НА ТОВАРЫ, РАБОТЫ, УСЛУГИ, РЕАЛИЗУЕМЫЕ НА ТЕРРИТОРИИ РОССИЙСКОЙ ФЕДЕРАЦИИ (АКЦИЗЫ)</t>
  </si>
  <si>
    <t xml:space="preserve">  1 03 02230 01 0000 110</t>
  </si>
  <si>
    <t xml:space="preserve">  1 03 02240 01 0000 110</t>
  </si>
  <si>
    <t xml:space="preserve">  1 03 02250 01 0000 110</t>
  </si>
  <si>
    <t xml:space="preserve">  1 03 02260 01 0000 110</t>
  </si>
  <si>
    <t>НАЛОГИ НА ИМУЩЕСТВО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</si>
  <si>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</si>
  <si>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1 06 06033 10 0000 110</t>
  </si>
  <si>
    <t>Земельный налог с организаций, обладающих земельным участком, расположенным в границах сельского поселения</t>
  </si>
  <si>
    <t>1 06 06043 10 0000 110</t>
  </si>
  <si>
    <t>Земельный налог с физических лиц, обладающих земельным участком, расположенным в границах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</si>
  <si>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</si>
  <si>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деятельности административных комиссий</t>
  </si>
  <si>
    <t>721000П320</t>
  </si>
  <si>
    <t>НАЛОГИ НА СОВОКУПНЫЙ ДОХОД</t>
  </si>
  <si>
    <t xml:space="preserve">(тыс. рублей) </t>
  </si>
  <si>
    <t>№ п/п</t>
  </si>
  <si>
    <t xml:space="preserve">Наименование </t>
  </si>
  <si>
    <t>муниципального образования</t>
  </si>
  <si>
    <t xml:space="preserve">Всего  </t>
  </si>
  <si>
    <t xml:space="preserve">Иные </t>
  </si>
  <si>
    <t>1.</t>
  </si>
  <si>
    <t xml:space="preserve">ИТОГО </t>
  </si>
  <si>
    <t>Тугуро-Чумиканский муниципальный район</t>
  </si>
  <si>
    <t>Объем бюджетных ассигнований дорожного фонда</t>
  </si>
  <si>
    <t>Объем иных межбюджетных трансфертов из бюджета сельского поселения</t>
  </si>
  <si>
    <t>ДОРОЖНЫЙ ФОНД СЕЛЬСКОГО ПОСЕЛЕНИЯ</t>
  </si>
  <si>
    <t xml:space="preserve">межбюджетные трансферты в бюджет муниципального района </t>
  </si>
  <si>
    <t>Дотации на выравнивание бюджетной обеспеченности</t>
  </si>
  <si>
    <r>
      <t>С</t>
    </r>
    <r>
      <rPr>
        <sz val="12"/>
        <rFont val="Times New Roman"/>
        <family val="1"/>
      </rPr>
      <t>убвенции бюджетам сельских поселений на выполнение передаваемых полномочий субъектов Российской Федерации</t>
    </r>
  </si>
  <si>
    <t>Субвенции бюджетам бюджетной системы Российской Федерации</t>
  </si>
  <si>
    <t>0900000000</t>
  </si>
  <si>
    <t>112</t>
  </si>
  <si>
    <t>0916001592</t>
  </si>
  <si>
    <t>7210000000</t>
  </si>
  <si>
    <t>ДРУГИЕ ВОПРОСЫ В ОБЛАСТИ РАЗВИТИЯ ФИЗИЧЕСКОЙ КУЛЬТУРЫ И СПОРТА</t>
  </si>
  <si>
    <t>Обеспечение пожарной безопасности в границах сельского поселения</t>
  </si>
  <si>
    <t>Мероприятия по защите от ЧС природного и техногенного характера</t>
  </si>
  <si>
    <t>0366001310</t>
  </si>
  <si>
    <t>Софинансирование на приобретение снегоуборочной техники</t>
  </si>
  <si>
    <t>0516001400</t>
  </si>
  <si>
    <t>Обеспечение деятельности  учреждений культуры</t>
  </si>
  <si>
    <t>ПРИЛОЖЕНИЕ № 4</t>
  </si>
  <si>
    <t>от                             №</t>
  </si>
  <si>
    <t>ПРИЛОЖЕНИЕ № 3</t>
  </si>
  <si>
    <t>от                                  №</t>
  </si>
  <si>
    <t>ПРИЛОЖЕНИЕ № 5</t>
  </si>
  <si>
    <t xml:space="preserve">от                            № </t>
  </si>
  <si>
    <t>ПРИЛОЖЕНИЕ № 6</t>
  </si>
  <si>
    <t xml:space="preserve">от                             № </t>
  </si>
  <si>
    <t>ПРИЛОЖЕНИЕ № 7</t>
  </si>
  <si>
    <t>Развитие культуры сельского поселения «Село Чумикан»</t>
  </si>
  <si>
    <t>9996001560</t>
  </si>
  <si>
    <t xml:space="preserve">  1 05 01020 01 1000 110</t>
  </si>
  <si>
    <t>09160SC310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</si>
  <si>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</si>
  <si>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611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</si>
  <si>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</si>
  <si>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</si>
  <si>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</si>
  <si>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2 02 30000 00 0000 150</t>
  </si>
  <si>
    <t>2 02 35118 10 0000 150</t>
  </si>
  <si>
    <t>2 02 30024 10 0000 150</t>
  </si>
  <si>
    <t>2 02 40000 00 0000 150</t>
  </si>
  <si>
    <t>2 02 49999 10 0000 150</t>
  </si>
  <si>
    <t>0716001360</t>
  </si>
  <si>
    <t xml:space="preserve">                                                                                                                            от_______________ №</t>
  </si>
  <si>
    <t>230</t>
  </si>
  <si>
    <t>Приобретение первичных средств пожаротушения</t>
  </si>
  <si>
    <t>Обеспечение и стимулирование добровольных пожарных</t>
  </si>
  <si>
    <t>Приобретение аншлагов, стендов, плакатов (баннеров) по пожарной безопасности</t>
  </si>
  <si>
    <t>Восполнение резерва материальных средств для предупреждения и ликвидации ЧС</t>
  </si>
  <si>
    <t xml:space="preserve">Восполнение резерва материальных средств </t>
  </si>
  <si>
    <t>Обучение населения мерам пожарной безопасности</t>
  </si>
  <si>
    <t>0376001410</t>
  </si>
  <si>
    <t>Приобретение аншлагов, стендов, плакатов (баннеров) по ГО и ЧС</t>
  </si>
  <si>
    <t>Обучение руководителей и специалистов в области ГО и ЧС</t>
  </si>
  <si>
    <t>Привлечение специальной техники для предупреждения, ликвидации ЧС и снижения возможных последствий прогнозируемых ЧС, подготовка эвакуационных мероприятий, оповещение населения о ЧС</t>
  </si>
  <si>
    <t>Поддержание в готовности системы оповещения уличной громкоговорящей связи</t>
  </si>
  <si>
    <t>Разработка проектно-сметной документации на ремонт и содержание учично дорожной сети населенных пунктов сельского поселения</t>
  </si>
  <si>
    <t>Обслуживание и своевременный ремонт уличного освещения</t>
  </si>
  <si>
    <t>Содержание автомобильных дорог общего пользования местногозначения, создание системы маршрутного ориентирования, устройство пешеходных тротуаров</t>
  </si>
  <si>
    <t>Софинансирование проекта гражданской инициативы по благоустройству</t>
  </si>
  <si>
    <t>0226001330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</si>
  <si>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</si>
  <si>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</si>
  <si>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муниципальный районов</t>
  </si>
  <si>
    <t>Выполнение работ по устройству и обновлению пожарных минерализированных полос вокруг инаселенных пунктов</t>
  </si>
  <si>
    <t>Муниципальная целевая программа поддержки гражданских инициатив на 2021-2025 годы</t>
  </si>
  <si>
    <t>Муниципальная программа «Развитие муниципальной службы в сельском поселении «Село Чумикан» Тугуро – Чумиканского муниципального района на 2021-2025 годы»</t>
  </si>
  <si>
    <t>Благоустройство и санитарное содержание кладбищ</t>
  </si>
  <si>
    <t>0 7</t>
  </si>
  <si>
    <t>0626001590</t>
  </si>
  <si>
    <t>Мероприятия по молодежной политике</t>
  </si>
  <si>
    <t>Прочие неналоговые доходы  бюджетов сельских поселений</t>
  </si>
  <si>
    <t>Приобретение доступа к информационно-аналитическим базам данных</t>
  </si>
  <si>
    <t>0526001400</t>
  </si>
  <si>
    <t>9996001550</t>
  </si>
  <si>
    <t>0500000000</t>
  </si>
  <si>
    <t>0916001591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</si>
  <si>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</si>
  <si>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квалификации)командировочные расходы</t>
  </si>
  <si>
    <t>0916000000</t>
  </si>
  <si>
    <t>Отдельные мероприятия программы «Развитие муниципальной службы в сельском поселении «Село Чумикан» Тугуро – Чумиканского муниципального района на 2021-2025 годы»</t>
  </si>
  <si>
    <t>247</t>
  </si>
  <si>
    <t>Закупка энергетических ресурсов</t>
  </si>
  <si>
    <t>Повышение квалификации муниципальных служащих и лиц, замещающих муниципальные должности</t>
  </si>
  <si>
    <t>Уплата налогов, сборов и иных платежей</t>
  </si>
  <si>
    <t>Уплата налога на имущество организаций и земельного налога</t>
  </si>
  <si>
    <t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на 2023-2025 годы</t>
  </si>
  <si>
    <t>УСЛОВНО УТВЕРЖДЕННЫЕ РАСХОДЫ</t>
  </si>
  <si>
    <t>7500000000</t>
  </si>
  <si>
    <t xml:space="preserve">Программа  «Развитие физической культуры и молодежной политики в сельском поселения «Село Чумикан» Тугуро-Чумиканского муниципального района Хабаровского края </t>
  </si>
  <si>
    <t>Муниципальная программа "Благоустройство и содержание кладбищ сельского поселения "Село Чумикан" Тугуро-Чумиканского муниципального района"</t>
  </si>
  <si>
    <t>Программа по благоустройству территории сельского поселения «Село Чумикан» Тугуро-Чумиканского муниципального района</t>
  </si>
  <si>
    <t>Программа «Охрана общественного порядка на территории сельского поселения «Село Чумикан» Тугуро-Чумиканского муниципального района</t>
  </si>
  <si>
    <t>Защита населения и территории сельского поселения «Село Чумикан» Тугуро-Чумиканского муниципального района Хабаровского края от чрезвычайных ситуаций природного и техногенного характера, развитие гражданской обороны</t>
  </si>
  <si>
    <t>Программа «Профилактика правонарушений на территории сельского поселения «Село Чумикан» Тугуро-Чумиканского муниципального района</t>
  </si>
  <si>
    <t xml:space="preserve"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</t>
  </si>
  <si>
    <t>Программа  «Развитие физической культуры и молодежной политики в сельском поселения «Село Чумикан» Тугуро-Чумиканского муниципального района Хабаровского края</t>
  </si>
  <si>
    <t>сельского поселения на 2025 год</t>
  </si>
  <si>
    <t>(муниципальным программам сельского поселения, не включенным в муниципальные программы направлениям деятельности органов муниципальной власти (далее - непрограммные направления деятельности)), группам (группам и подгруппам), видам расходов классификации расходов бюджета сельского поселения "Село Чумикан" на 2025 год</t>
  </si>
  <si>
    <t>на 2025 год</t>
  </si>
  <si>
    <t>Прогноз поступления доходов по основным источникам на 2025 год</t>
  </si>
  <si>
    <t xml:space="preserve">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</si>
</sst>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#,##0.000_ ;\-#,##0.000\ "/>
    <numFmt numFmtId="187" formatCode="0.000"/>
    <numFmt numFmtId="188" formatCode="_-* #,##0.000&quot;р.&quot;_-;\-* #,##0.000&quot;р.&quot;_-;_-* &quot;-&quot;???&quot;р.&quot;_-;_-@_-"/>
    <numFmt numFmtId="189" formatCode="#,##0.000&quot;р.&quot;;\-#,##0.000&quot;р.&quot;"/>
    <numFmt numFmtId="190" formatCode="#,##0.00&quot;р.&quot;"/>
    <numFmt numFmtId="191" formatCode="[$€-2]\ ###,000_);[Red]\([$€-2]\ ###,000\)"/>
    <numFmt numFmtId="192" formatCode="#,##0.0"/>
    <numFmt numFmtId="193" formatCode="#,##0.000"/>
    <numFmt numFmtId="194" formatCode="0.000%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4" applyFont="1" applyAlignment="1">
      <alignment horizontal="right"/>
      <protection/>
    </xf>
    <xf numFmtId="0" fontId="3" fillId="0" borderId="0" xfId="54" applyFont="1">
      <alignment/>
      <protection/>
    </xf>
    <xf numFmtId="0" fontId="10" fillId="0" borderId="0" xfId="54">
      <alignment/>
      <protection/>
    </xf>
    <xf numFmtId="0" fontId="9" fillId="0" borderId="0" xfId="54" applyFont="1">
      <alignment/>
      <protection/>
    </xf>
    <xf numFmtId="0" fontId="4" fillId="0" borderId="0" xfId="54" applyFont="1">
      <alignment/>
      <protection/>
    </xf>
    <xf numFmtId="0" fontId="11" fillId="0" borderId="0" xfId="54" applyFont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left"/>
      <protection/>
    </xf>
    <xf numFmtId="0" fontId="3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3" fillId="0" borderId="12" xfId="54" applyFont="1" applyBorder="1" applyAlignment="1">
      <alignment wrapText="1"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4" fillId="0" borderId="13" xfId="54" applyFont="1" applyBorder="1" applyAlignment="1">
      <alignment horizontal="center"/>
      <protection/>
    </xf>
    <xf numFmtId="0" fontId="4" fillId="0" borderId="14" xfId="54" applyFont="1" applyBorder="1" applyAlignment="1">
      <alignment horizontal="left" wrapText="1"/>
      <protection/>
    </xf>
    <xf numFmtId="0" fontId="3" fillId="0" borderId="14" xfId="54" applyNumberFormat="1" applyFont="1" applyBorder="1" applyAlignment="1">
      <alignment horizontal="left" wrapText="1"/>
      <protection/>
    </xf>
    <xf numFmtId="3" fontId="3" fillId="0" borderId="13" xfId="54" applyNumberFormat="1" applyFont="1" applyBorder="1" applyAlignment="1">
      <alignment horizontal="center"/>
      <protection/>
    </xf>
    <xf numFmtId="0" fontId="13" fillId="0" borderId="0" xfId="54" applyFont="1">
      <alignment/>
      <protection/>
    </xf>
    <xf numFmtId="193" fontId="4" fillId="0" borderId="10" xfId="54" applyNumberFormat="1" applyFont="1" applyBorder="1">
      <alignment/>
      <protection/>
    </xf>
    <xf numFmtId="4" fontId="10" fillId="0" borderId="0" xfId="54" applyNumberFormat="1">
      <alignment/>
      <protection/>
    </xf>
    <xf numFmtId="193" fontId="10" fillId="0" borderId="0" xfId="54" applyNumberFormat="1">
      <alignment/>
      <protection/>
    </xf>
    <xf numFmtId="0" fontId="0" fillId="0" borderId="0" xfId="0" applyFill="1" applyAlignment="1">
      <alignment/>
    </xf>
    <xf numFmtId="193" fontId="4" fillId="0" borderId="13" xfId="54" applyNumberFormat="1" applyFont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5" fontId="0" fillId="0" borderId="0" xfId="0" applyNumberFormat="1" applyAlignment="1">
      <alignment horizontal="right"/>
    </xf>
    <xf numFmtId="185" fontId="3" fillId="0" borderId="1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4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193" fontId="3" fillId="0" borderId="10" xfId="54" applyNumberFormat="1" applyFont="1" applyBorder="1">
      <alignment/>
      <protection/>
    </xf>
    <xf numFmtId="193" fontId="3" fillId="0" borderId="11" xfId="54" applyNumberFormat="1" applyFont="1" applyBorder="1">
      <alignment/>
      <protection/>
    </xf>
    <xf numFmtId="193" fontId="3" fillId="0" borderId="13" xfId="54" applyNumberFormat="1" applyFont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193" fontId="4" fillId="0" borderId="13" xfId="54" applyNumberFormat="1" applyFont="1" applyFill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0" fontId="3" fillId="0" borderId="0" xfId="54" applyFont="1">
      <alignment/>
      <protection/>
    </xf>
    <xf numFmtId="2" fontId="3" fillId="0" borderId="0" xfId="0" applyNumberFormat="1" applyFont="1" applyAlignment="1">
      <alignment horizontal="right"/>
    </xf>
    <xf numFmtId="0" fontId="16" fillId="0" borderId="0" xfId="0" applyFont="1" applyAlignment="1">
      <alignment horizontal="justify"/>
    </xf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93" fontId="3" fillId="0" borderId="10" xfId="54" applyNumberFormat="1" applyFont="1" applyFill="1" applyBorder="1">
      <alignment/>
      <protection/>
    </xf>
    <xf numFmtId="0" fontId="4" fillId="32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93" fontId="3" fillId="0" borderId="10" xfId="54" applyNumberFormat="1" applyFont="1" applyBorder="1" applyAlignment="1">
      <alignment horizontal="right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right"/>
    </xf>
    <xf numFmtId="193" fontId="4" fillId="0" borderId="10" xfId="0" applyNumberFormat="1" applyFont="1" applyBorder="1" applyAlignment="1">
      <alignment horizontal="right"/>
    </xf>
    <xf numFmtId="193" fontId="4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54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2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аблицы 2005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30.25390625" style="23" customWidth="1"/>
    <col min="2" max="2" width="86.625" style="23" customWidth="1"/>
    <col min="3" max="3" width="16.375" style="43" customWidth="1"/>
    <col min="4" max="4" width="17.125" style="23" customWidth="1"/>
    <col min="5" max="5" width="13.25390625" style="23" customWidth="1"/>
    <col min="6" max="6" width="9.125" style="23" customWidth="1"/>
    <col min="7" max="7" width="14.375" style="23" customWidth="1"/>
    <col min="8" max="16384" width="9.125" style="23" customWidth="1"/>
  </cols>
  <sheetData>
    <row r="1" spans="2:3" ht="15.75">
      <c r="B1" s="50"/>
      <c r="C1" s="132"/>
    </row>
    <row r="2" spans="1:3" ht="15.75">
      <c r="A2" s="21"/>
      <c r="B2" s="196" t="s">
        <v>306</v>
      </c>
      <c r="C2" s="196"/>
    </row>
    <row r="3" spans="1:3" ht="15.75">
      <c r="A3" s="21"/>
      <c r="B3" s="196" t="s">
        <v>98</v>
      </c>
      <c r="C3" s="196"/>
    </row>
    <row r="4" spans="1:3" ht="15.75">
      <c r="A4" s="21"/>
      <c r="B4" s="196" t="s">
        <v>248</v>
      </c>
      <c r="C4" s="196"/>
    </row>
    <row r="5" spans="1:3" ht="18.75">
      <c r="A5" s="22"/>
      <c r="B5" s="24" t="s">
        <v>305</v>
      </c>
      <c r="C5" s="25"/>
    </row>
    <row r="6" spans="1:5" ht="13.5" customHeight="1">
      <c r="A6" s="30"/>
      <c r="B6" s="30"/>
      <c r="C6" s="84"/>
      <c r="D6" s="26"/>
      <c r="E6" s="45"/>
    </row>
    <row r="7" spans="1:5" ht="9.75" customHeight="1">
      <c r="A7" s="144">
        <v>1</v>
      </c>
      <c r="B7" s="144">
        <v>2</v>
      </c>
      <c r="C7" s="145">
        <v>3</v>
      </c>
      <c r="D7" s="26"/>
      <c r="E7" s="45"/>
    </row>
    <row r="8" spans="1:5" ht="15.75">
      <c r="A8" s="31" t="s">
        <v>29</v>
      </c>
      <c r="B8" s="28" t="s">
        <v>179</v>
      </c>
      <c r="C8" s="44">
        <f>SUM(C10+C18+C22+C28+C13)</f>
        <v>8026</v>
      </c>
      <c r="D8" s="45"/>
      <c r="E8" s="45"/>
    </row>
    <row r="9" spans="1:3" ht="15.75">
      <c r="A9" s="27"/>
      <c r="B9" s="30" t="s">
        <v>30</v>
      </c>
      <c r="C9" s="126"/>
    </row>
    <row r="10" spans="1:3" ht="15.75">
      <c r="A10" s="31" t="s">
        <v>31</v>
      </c>
      <c r="B10" s="32" t="s">
        <v>32</v>
      </c>
      <c r="C10" s="44">
        <f>C12</f>
        <v>3090</v>
      </c>
    </row>
    <row r="11" spans="1:3" ht="15.75">
      <c r="A11" s="27"/>
      <c r="B11" s="30" t="s">
        <v>33</v>
      </c>
      <c r="C11" s="126"/>
    </row>
    <row r="12" spans="1:4" ht="63">
      <c r="A12" s="27" t="s">
        <v>53</v>
      </c>
      <c r="B12" s="2" t="s">
        <v>180</v>
      </c>
      <c r="C12" s="126">
        <v>3090</v>
      </c>
      <c r="D12" s="46"/>
    </row>
    <row r="13" spans="1:4" ht="31.5">
      <c r="A13" s="31" t="s">
        <v>181</v>
      </c>
      <c r="B13" s="15" t="s">
        <v>182</v>
      </c>
      <c r="C13" s="44">
        <f>SUM(C14:C17)</f>
        <v>600</v>
      </c>
      <c r="D13" s="45"/>
    </row>
    <row r="14" spans="1:4" ht="45.75" customHeight="1">
      <c r="A14" s="27" t="s">
        <v>183</v>
      </c>
      <c r="B14" s="2" t="s">
        <v>128</v>
      </c>
      <c r="C14" s="126">
        <v>230</v>
      </c>
      <c r="D14" s="45"/>
    </row>
    <row r="15" spans="1:3" ht="63">
      <c r="A15" s="27" t="s">
        <v>184</v>
      </c>
      <c r="B15" s="2" t="s">
        <v>129</v>
      </c>
      <c r="C15" s="126">
        <v>2</v>
      </c>
    </row>
    <row r="16" spans="1:3" ht="45.75" customHeight="1">
      <c r="A16" s="27" t="s">
        <v>185</v>
      </c>
      <c r="B16" s="2" t="s">
        <v>130</v>
      </c>
      <c r="C16" s="126">
        <v>368</v>
      </c>
    </row>
    <row r="17" spans="1:3" ht="51" customHeight="1">
      <c r="A17" s="27" t="s">
        <v>186</v>
      </c>
      <c r="B17" s="2" t="s">
        <v>131</v>
      </c>
      <c r="C17" s="126">
        <v>0</v>
      </c>
    </row>
    <row r="18" spans="1:3" ht="15.75">
      <c r="A18" s="31" t="s">
        <v>34</v>
      </c>
      <c r="B18" s="15" t="s">
        <v>196</v>
      </c>
      <c r="C18" s="44">
        <f>SUM(C19:C21)</f>
        <v>3000</v>
      </c>
    </row>
    <row r="19" spans="1:3" ht="31.5">
      <c r="A19" s="27" t="s">
        <v>54</v>
      </c>
      <c r="B19" s="2" t="s">
        <v>135</v>
      </c>
      <c r="C19" s="126">
        <v>1800</v>
      </c>
    </row>
    <row r="20" spans="1:3" ht="31.5">
      <c r="A20" s="27" t="s">
        <v>235</v>
      </c>
      <c r="B20" s="2" t="s">
        <v>237</v>
      </c>
      <c r="C20" s="126">
        <v>200</v>
      </c>
    </row>
    <row r="21" spans="1:3" ht="15.75">
      <c r="A21" s="27" t="s">
        <v>55</v>
      </c>
      <c r="B21" s="2" t="s">
        <v>35</v>
      </c>
      <c r="C21" s="126">
        <v>1000</v>
      </c>
    </row>
    <row r="22" spans="1:3" ht="15.75">
      <c r="A22" s="31" t="s">
        <v>36</v>
      </c>
      <c r="B22" s="29" t="s">
        <v>187</v>
      </c>
      <c r="C22" s="44">
        <f>SUM(C23:C27)</f>
        <v>1000</v>
      </c>
    </row>
    <row r="23" spans="1:3" ht="30" customHeight="1">
      <c r="A23" s="27" t="s">
        <v>37</v>
      </c>
      <c r="B23" s="33" t="s">
        <v>188</v>
      </c>
      <c r="C23" s="126">
        <v>150</v>
      </c>
    </row>
    <row r="24" spans="1:3" ht="15" customHeight="1">
      <c r="A24" s="27" t="s">
        <v>38</v>
      </c>
      <c r="B24" s="33" t="s">
        <v>39</v>
      </c>
      <c r="C24" s="126">
        <v>100</v>
      </c>
    </row>
    <row r="25" spans="1:3" ht="15" customHeight="1">
      <c r="A25" s="27" t="s">
        <v>40</v>
      </c>
      <c r="B25" s="33" t="s">
        <v>41</v>
      </c>
      <c r="C25" s="126">
        <v>250</v>
      </c>
    </row>
    <row r="26" spans="1:3" ht="30.75" customHeight="1">
      <c r="A26" s="27" t="s">
        <v>189</v>
      </c>
      <c r="B26" s="33" t="s">
        <v>190</v>
      </c>
      <c r="C26" s="152">
        <v>495</v>
      </c>
    </row>
    <row r="27" spans="1:3" ht="30.75" customHeight="1">
      <c r="A27" s="27" t="s">
        <v>191</v>
      </c>
      <c r="B27" s="33" t="s">
        <v>192</v>
      </c>
      <c r="C27" s="152">
        <v>5</v>
      </c>
    </row>
    <row r="28" spans="1:4" ht="31.5">
      <c r="A28" s="31" t="s">
        <v>42</v>
      </c>
      <c r="B28" s="34" t="s">
        <v>43</v>
      </c>
      <c r="C28" s="44">
        <f>C29</f>
        <v>336</v>
      </c>
      <c r="D28" s="45"/>
    </row>
    <row r="29" spans="1:3" ht="31.5">
      <c r="A29" s="35" t="s">
        <v>56</v>
      </c>
      <c r="B29" s="36" t="s">
        <v>44</v>
      </c>
      <c r="C29" s="127">
        <f>C30</f>
        <v>336</v>
      </c>
    </row>
    <row r="30" spans="1:3" ht="49.5" customHeight="1">
      <c r="A30" s="27" t="s">
        <v>45</v>
      </c>
      <c r="B30" s="108" t="s">
        <v>178</v>
      </c>
      <c r="C30" s="174">
        <v>336</v>
      </c>
    </row>
    <row r="31" spans="1:3" ht="15" customHeight="1">
      <c r="A31" s="39" t="s">
        <v>46</v>
      </c>
      <c r="B31" s="40" t="s">
        <v>47</v>
      </c>
      <c r="C31" s="48">
        <f>SUM(C32)</f>
        <v>0</v>
      </c>
    </row>
    <row r="32" spans="1:3" ht="15" customHeight="1">
      <c r="A32" s="37" t="s">
        <v>48</v>
      </c>
      <c r="B32" s="41" t="s">
        <v>276</v>
      </c>
      <c r="C32" s="128">
        <v>0</v>
      </c>
    </row>
    <row r="33" spans="1:4" ht="15" customHeight="1">
      <c r="A33" s="39" t="s">
        <v>49</v>
      </c>
      <c r="B33" s="40" t="s">
        <v>50</v>
      </c>
      <c r="C33" s="48">
        <f>SUM(C34+C36+C39)</f>
        <v>12877.84</v>
      </c>
      <c r="D33" s="46"/>
    </row>
    <row r="34" spans="1:7" ht="15" customHeight="1">
      <c r="A34" s="39" t="s">
        <v>266</v>
      </c>
      <c r="B34" s="40" t="s">
        <v>210</v>
      </c>
      <c r="C34" s="130">
        <f>SUM(C35:C35)</f>
        <v>12046.57</v>
      </c>
      <c r="G34" s="45"/>
    </row>
    <row r="35" spans="1:3" ht="32.25" customHeight="1">
      <c r="A35" s="37" t="s">
        <v>267</v>
      </c>
      <c r="B35" s="38" t="s">
        <v>268</v>
      </c>
      <c r="C35" s="129">
        <v>12046.57</v>
      </c>
    </row>
    <row r="36" spans="1:3" ht="15.75" customHeight="1">
      <c r="A36" s="39" t="s">
        <v>242</v>
      </c>
      <c r="B36" s="40" t="s">
        <v>212</v>
      </c>
      <c r="C36" s="130">
        <f>SUM(C37:C38)</f>
        <v>180.78</v>
      </c>
    </row>
    <row r="37" spans="1:3" ht="31.5">
      <c r="A37" s="42" t="s">
        <v>243</v>
      </c>
      <c r="B37" s="38" t="s">
        <v>193</v>
      </c>
      <c r="C37" s="129">
        <v>178.58</v>
      </c>
    </row>
    <row r="38" spans="1:3" ht="31.5">
      <c r="A38" s="37" t="s">
        <v>244</v>
      </c>
      <c r="B38" s="38" t="s">
        <v>211</v>
      </c>
      <c r="C38" s="129">
        <v>2.2</v>
      </c>
    </row>
    <row r="39" spans="1:3" ht="15" customHeight="1">
      <c r="A39" s="39" t="s">
        <v>245</v>
      </c>
      <c r="B39" s="40" t="s">
        <v>164</v>
      </c>
      <c r="C39" s="130">
        <f>C40</f>
        <v>650.49</v>
      </c>
    </row>
    <row r="40" spans="1:4" ht="15" customHeight="1">
      <c r="A40" s="37" t="s">
        <v>246</v>
      </c>
      <c r="B40" s="38" t="s">
        <v>166</v>
      </c>
      <c r="C40" s="131">
        <v>650.49</v>
      </c>
      <c r="D40" s="46"/>
    </row>
    <row r="41" spans="1:5" ht="15.75">
      <c r="A41" s="27" t="s">
        <v>51</v>
      </c>
      <c r="B41" s="28" t="s">
        <v>52</v>
      </c>
      <c r="C41" s="44">
        <f>SUM(C8+C33)</f>
        <v>20903.84</v>
      </c>
      <c r="D41" s="45"/>
      <c r="E41" s="46"/>
    </row>
    <row r="42" spans="1:3" ht="10.5" customHeight="1">
      <c r="A42" s="22"/>
      <c r="B42" s="22"/>
      <c r="C42" s="22"/>
    </row>
    <row r="43" spans="1:3" ht="18.75">
      <c r="A43" s="159" t="s">
        <v>12</v>
      </c>
      <c r="B43" s="161"/>
      <c r="C43" s="160" t="s">
        <v>28</v>
      </c>
    </row>
    <row r="44" spans="2:3" ht="15.75">
      <c r="B44" s="22"/>
      <c r="C44" s="22"/>
    </row>
    <row r="45" spans="2:3" ht="15.75">
      <c r="B45" s="22"/>
      <c r="C45" s="22"/>
    </row>
    <row r="46" spans="2:3" ht="15.75">
      <c r="B46" s="22"/>
      <c r="C46" s="22"/>
    </row>
  </sheetData>
  <sheetProtection/>
  <mergeCells count="3">
    <mergeCell ref="B2:C2"/>
    <mergeCell ref="B3:C3"/>
    <mergeCell ref="B4:C4"/>
  </mergeCells>
  <printOptions/>
  <pageMargins left="0.43" right="0.2" top="0.17" bottom="0.22" header="0.16" footer="0.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2.875" style="58" customWidth="1"/>
    <col min="2" max="2" width="17.125" style="90" customWidth="1"/>
    <col min="3" max="3" width="9.125" style="0" customWidth="1"/>
    <col min="4" max="4" width="12.75390625" style="93" customWidth="1"/>
  </cols>
  <sheetData>
    <row r="1" spans="1:4" ht="15.75">
      <c r="A1" s="200"/>
      <c r="B1" s="200"/>
      <c r="C1" s="200"/>
      <c r="D1" s="200"/>
    </row>
    <row r="2" spans="1:4" ht="13.5" customHeight="1">
      <c r="A2" s="81" t="s">
        <v>94</v>
      </c>
      <c r="B2" s="203" t="s">
        <v>226</v>
      </c>
      <c r="C2" s="203"/>
      <c r="D2" s="203"/>
    </row>
    <row r="3" spans="2:4" ht="15.75">
      <c r="B3" s="204" t="s">
        <v>95</v>
      </c>
      <c r="C3" s="204"/>
      <c r="D3" s="204"/>
    </row>
    <row r="4" spans="2:4" ht="15.75">
      <c r="B4" s="198" t="s">
        <v>227</v>
      </c>
      <c r="C4" s="198"/>
      <c r="D4" s="198"/>
    </row>
    <row r="5" ht="15">
      <c r="C5" s="51"/>
    </row>
    <row r="6" spans="1:4" ht="12.75" customHeight="1">
      <c r="A6" s="202" t="s">
        <v>100</v>
      </c>
      <c r="B6" s="202"/>
      <c r="C6" s="202"/>
      <c r="D6" s="202"/>
    </row>
    <row r="7" spans="1:4" ht="61.5" customHeight="1">
      <c r="A7" s="201" t="s">
        <v>303</v>
      </c>
      <c r="B7" s="201"/>
      <c r="C7" s="201"/>
      <c r="D7" s="201"/>
    </row>
    <row r="8" spans="1:4" ht="16.5" customHeight="1">
      <c r="A8" s="3"/>
      <c r="B8" s="91"/>
      <c r="C8" s="199" t="s">
        <v>13</v>
      </c>
      <c r="D8" s="199"/>
    </row>
    <row r="9" spans="1:4" ht="33" customHeight="1">
      <c r="A9" s="60" t="s">
        <v>8</v>
      </c>
      <c r="B9" s="83" t="s">
        <v>99</v>
      </c>
      <c r="C9" s="60" t="s">
        <v>60</v>
      </c>
      <c r="D9" s="94" t="s">
        <v>11</v>
      </c>
    </row>
    <row r="10" spans="1:4" ht="12.75" customHeight="1">
      <c r="A10" s="141">
        <v>1</v>
      </c>
      <c r="B10" s="142" t="s">
        <v>93</v>
      </c>
      <c r="C10" s="141">
        <v>3</v>
      </c>
      <c r="D10" s="143">
        <v>4</v>
      </c>
    </row>
    <row r="11" spans="1:4" ht="33.75" customHeight="1">
      <c r="A11" s="105" t="s">
        <v>296</v>
      </c>
      <c r="B11" s="19" t="s">
        <v>154</v>
      </c>
      <c r="C11" s="19" t="s">
        <v>63</v>
      </c>
      <c r="D11" s="114">
        <f>D12</f>
        <v>2195</v>
      </c>
    </row>
    <row r="12" spans="1:4" ht="21" customHeight="1">
      <c r="A12" s="104" t="s">
        <v>123</v>
      </c>
      <c r="B12" s="17" t="s">
        <v>154</v>
      </c>
      <c r="C12" s="17" t="s">
        <v>63</v>
      </c>
      <c r="D12" s="115">
        <f>D13+D15+D17</f>
        <v>2195</v>
      </c>
    </row>
    <row r="13" spans="1:4" ht="33" customHeight="1">
      <c r="A13" s="63" t="s">
        <v>72</v>
      </c>
      <c r="B13" s="17" t="s">
        <v>154</v>
      </c>
      <c r="C13" s="17" t="s">
        <v>75</v>
      </c>
      <c r="D13" s="115">
        <f>D14</f>
        <v>1430</v>
      </c>
    </row>
    <row r="14" spans="1:4" ht="33" customHeight="1">
      <c r="A14" s="63" t="s">
        <v>74</v>
      </c>
      <c r="B14" s="17" t="s">
        <v>154</v>
      </c>
      <c r="C14" s="17" t="s">
        <v>76</v>
      </c>
      <c r="D14" s="115">
        <f>'прил.4'!G101</f>
        <v>1430</v>
      </c>
    </row>
    <row r="15" spans="1:4" ht="21.75" customHeight="1">
      <c r="A15" s="64" t="s">
        <v>241</v>
      </c>
      <c r="B15" s="17" t="s">
        <v>154</v>
      </c>
      <c r="C15" s="17" t="s">
        <v>239</v>
      </c>
      <c r="D15" s="115">
        <f>D16</f>
        <v>755</v>
      </c>
    </row>
    <row r="16" spans="1:4" ht="48" customHeight="1">
      <c r="A16" s="63" t="s">
        <v>240</v>
      </c>
      <c r="B16" s="17" t="s">
        <v>154</v>
      </c>
      <c r="C16" s="17" t="s">
        <v>238</v>
      </c>
      <c r="D16" s="115">
        <f>'прил.4'!G103</f>
        <v>755</v>
      </c>
    </row>
    <row r="17" spans="1:4" ht="16.5" customHeight="1">
      <c r="A17" s="192" t="s">
        <v>289</v>
      </c>
      <c r="B17" s="17" t="s">
        <v>154</v>
      </c>
      <c r="C17" s="17" t="s">
        <v>81</v>
      </c>
      <c r="D17" s="115">
        <f>D18</f>
        <v>10</v>
      </c>
    </row>
    <row r="18" spans="1:4" ht="15.75" customHeight="1">
      <c r="A18" s="192" t="s">
        <v>290</v>
      </c>
      <c r="B18" s="17" t="s">
        <v>154</v>
      </c>
      <c r="C18" s="17" t="s">
        <v>90</v>
      </c>
      <c r="D18" s="115">
        <f>'прил.4'!G105</f>
        <v>10</v>
      </c>
    </row>
    <row r="19" spans="1:4" ht="47.25" customHeight="1">
      <c r="A19" s="107" t="s">
        <v>295</v>
      </c>
      <c r="B19" s="171" t="s">
        <v>143</v>
      </c>
      <c r="C19" s="171" t="s">
        <v>63</v>
      </c>
      <c r="D19" s="172">
        <f>D20</f>
        <v>635</v>
      </c>
    </row>
    <row r="20" spans="1:4" ht="23.25" customHeight="1">
      <c r="A20" s="164" t="s">
        <v>272</v>
      </c>
      <c r="B20" s="168" t="s">
        <v>265</v>
      </c>
      <c r="C20" s="166" t="s">
        <v>63</v>
      </c>
      <c r="D20" s="173">
        <f>'прил.4'!G112</f>
        <v>635</v>
      </c>
    </row>
    <row r="21" spans="1:4" ht="19.5" customHeight="1">
      <c r="A21" s="164" t="s">
        <v>241</v>
      </c>
      <c r="B21" s="168" t="s">
        <v>265</v>
      </c>
      <c r="C21" s="166" t="s">
        <v>239</v>
      </c>
      <c r="D21" s="173">
        <f>D22</f>
        <v>635</v>
      </c>
    </row>
    <row r="22" spans="1:4" ht="54" customHeight="1">
      <c r="A22" s="164" t="s">
        <v>240</v>
      </c>
      <c r="B22" s="168" t="s">
        <v>265</v>
      </c>
      <c r="C22" s="166" t="s">
        <v>238</v>
      </c>
      <c r="D22" s="173">
        <f>'прил.4'!G114</f>
        <v>635</v>
      </c>
    </row>
    <row r="23" spans="1:4" ht="65.25" customHeight="1">
      <c r="A23" s="65" t="s">
        <v>298</v>
      </c>
      <c r="B23" s="19" t="s">
        <v>145</v>
      </c>
      <c r="C23" s="19" t="s">
        <v>63</v>
      </c>
      <c r="D23" s="114">
        <f>D24+D36</f>
        <v>469</v>
      </c>
    </row>
    <row r="24" spans="1:4" ht="23.25" customHeight="1">
      <c r="A24" s="64" t="s">
        <v>219</v>
      </c>
      <c r="B24" s="18" t="s">
        <v>145</v>
      </c>
      <c r="C24" s="88" t="s">
        <v>63</v>
      </c>
      <c r="D24" s="116">
        <f>D25+D27+D29+D31+D34</f>
        <v>230</v>
      </c>
    </row>
    <row r="25" spans="1:4" ht="38.25" customHeight="1">
      <c r="A25" s="63" t="s">
        <v>253</v>
      </c>
      <c r="B25" s="17" t="s">
        <v>146</v>
      </c>
      <c r="C25" s="88" t="s">
        <v>249</v>
      </c>
      <c r="D25" s="116">
        <f>D26</f>
        <v>25</v>
      </c>
    </row>
    <row r="26" spans="1:4" ht="38.25" customHeight="1">
      <c r="A26" s="63" t="s">
        <v>74</v>
      </c>
      <c r="B26" s="17" t="s">
        <v>146</v>
      </c>
      <c r="C26" s="88" t="s">
        <v>174</v>
      </c>
      <c r="D26" s="116">
        <f>'прил.4'!G61</f>
        <v>25</v>
      </c>
    </row>
    <row r="27" spans="1:4" ht="38.25" customHeight="1">
      <c r="A27" s="63" t="s">
        <v>260</v>
      </c>
      <c r="B27" s="18" t="s">
        <v>148</v>
      </c>
      <c r="C27" s="88" t="s">
        <v>63</v>
      </c>
      <c r="D27" s="116">
        <f>D28</f>
        <v>10</v>
      </c>
    </row>
    <row r="28" spans="1:4" ht="21.75" customHeight="1">
      <c r="A28" s="63" t="s">
        <v>74</v>
      </c>
      <c r="B28" s="18" t="s">
        <v>148</v>
      </c>
      <c r="C28" s="88" t="s">
        <v>76</v>
      </c>
      <c r="D28" s="115">
        <f>'прил.4'!G63</f>
        <v>10</v>
      </c>
    </row>
    <row r="29" spans="1:4" ht="22.5" customHeight="1">
      <c r="A29" s="64" t="s">
        <v>257</v>
      </c>
      <c r="B29" s="18" t="s">
        <v>150</v>
      </c>
      <c r="C29" s="88" t="s">
        <v>63</v>
      </c>
      <c r="D29" s="115">
        <f>D30</f>
        <v>5</v>
      </c>
    </row>
    <row r="30" spans="1:4" ht="18.75" customHeight="1">
      <c r="A30" s="63" t="s">
        <v>74</v>
      </c>
      <c r="B30" s="18" t="s">
        <v>150</v>
      </c>
      <c r="C30" s="88" t="s">
        <v>76</v>
      </c>
      <c r="D30" s="116">
        <f>'прил.4'!G65</f>
        <v>5</v>
      </c>
    </row>
    <row r="31" spans="1:4" ht="33" customHeight="1">
      <c r="A31" s="64" t="s">
        <v>259</v>
      </c>
      <c r="B31" s="18" t="s">
        <v>220</v>
      </c>
      <c r="C31" s="88" t="s">
        <v>63</v>
      </c>
      <c r="D31" s="116">
        <f>SUM(D32:D33)</f>
        <v>160</v>
      </c>
    </row>
    <row r="32" spans="1:4" ht="20.25" customHeight="1">
      <c r="A32" s="64" t="s">
        <v>73</v>
      </c>
      <c r="B32" s="18" t="s">
        <v>220</v>
      </c>
      <c r="C32" s="88" t="s">
        <v>71</v>
      </c>
      <c r="D32" s="116">
        <f>'прил.4'!G67</f>
        <v>60</v>
      </c>
    </row>
    <row r="33" spans="1:4" ht="33" customHeight="1">
      <c r="A33" s="64" t="s">
        <v>74</v>
      </c>
      <c r="B33" s="18" t="s">
        <v>220</v>
      </c>
      <c r="C33" s="88" t="s">
        <v>76</v>
      </c>
      <c r="D33" s="116">
        <f>'прил.4'!G68</f>
        <v>100</v>
      </c>
    </row>
    <row r="34" spans="1:4" ht="20.25" customHeight="1">
      <c r="A34" s="63" t="s">
        <v>258</v>
      </c>
      <c r="B34" s="18" t="s">
        <v>256</v>
      </c>
      <c r="C34" s="88" t="s">
        <v>63</v>
      </c>
      <c r="D34" s="116">
        <f>D35</f>
        <v>30</v>
      </c>
    </row>
    <row r="35" spans="1:4" ht="35.25" customHeight="1">
      <c r="A35" s="63" t="s">
        <v>74</v>
      </c>
      <c r="B35" s="18" t="s">
        <v>256</v>
      </c>
      <c r="C35" s="88" t="s">
        <v>76</v>
      </c>
      <c r="D35" s="116">
        <f>'прил.4'!G70</f>
        <v>30</v>
      </c>
    </row>
    <row r="36" spans="1:4" ht="20.25" customHeight="1">
      <c r="A36" s="64" t="s">
        <v>218</v>
      </c>
      <c r="B36" s="18" t="s">
        <v>145</v>
      </c>
      <c r="C36" s="88" t="s">
        <v>63</v>
      </c>
      <c r="D36" s="115">
        <f>D37+D39+D41+D43+D45+D47</f>
        <v>239</v>
      </c>
    </row>
    <row r="37" spans="1:4" ht="20.25" customHeight="1">
      <c r="A37" s="169" t="s">
        <v>254</v>
      </c>
      <c r="B37" s="17" t="s">
        <v>146</v>
      </c>
      <c r="C37" s="88" t="s">
        <v>63</v>
      </c>
      <c r="D37" s="116">
        <f>D38</f>
        <v>69</v>
      </c>
    </row>
    <row r="38" spans="1:4" ht="33.75" customHeight="1">
      <c r="A38" s="63" t="s">
        <v>74</v>
      </c>
      <c r="B38" s="17" t="s">
        <v>146</v>
      </c>
      <c r="C38" s="88" t="s">
        <v>174</v>
      </c>
      <c r="D38" s="116">
        <f>'прил.4'!G73</f>
        <v>69</v>
      </c>
    </row>
    <row r="39" spans="1:4" ht="33" customHeight="1">
      <c r="A39" s="64" t="s">
        <v>269</v>
      </c>
      <c r="B39" s="18" t="s">
        <v>147</v>
      </c>
      <c r="C39" s="88" t="s">
        <v>63</v>
      </c>
      <c r="D39" s="116">
        <f>D40</f>
        <v>100</v>
      </c>
    </row>
    <row r="40" spans="1:4" ht="33.75" customHeight="1">
      <c r="A40" s="63" t="s">
        <v>74</v>
      </c>
      <c r="B40" s="18" t="s">
        <v>147</v>
      </c>
      <c r="C40" s="88" t="s">
        <v>76</v>
      </c>
      <c r="D40" s="116">
        <f>'прил.4'!G75</f>
        <v>100</v>
      </c>
    </row>
    <row r="41" spans="1:4" ht="21" customHeight="1">
      <c r="A41" s="63" t="s">
        <v>250</v>
      </c>
      <c r="B41" s="18" t="s">
        <v>148</v>
      </c>
      <c r="C41" s="88" t="s">
        <v>63</v>
      </c>
      <c r="D41" s="116">
        <f>D42</f>
        <v>30</v>
      </c>
    </row>
    <row r="42" spans="1:4" ht="33.75" customHeight="1">
      <c r="A42" s="63" t="s">
        <v>74</v>
      </c>
      <c r="B42" s="18" t="s">
        <v>148</v>
      </c>
      <c r="C42" s="88" t="s">
        <v>76</v>
      </c>
      <c r="D42" s="116">
        <f>'прил.4'!G77</f>
        <v>30</v>
      </c>
    </row>
    <row r="43" spans="1:4" ht="33.75" customHeight="1">
      <c r="A43" s="63" t="s">
        <v>251</v>
      </c>
      <c r="B43" s="18" t="s">
        <v>149</v>
      </c>
      <c r="C43" s="88" t="s">
        <v>63</v>
      </c>
      <c r="D43" s="116">
        <f>D44</f>
        <v>25</v>
      </c>
    </row>
    <row r="44" spans="1:4" ht="33.75" customHeight="1">
      <c r="A44" s="63" t="s">
        <v>74</v>
      </c>
      <c r="B44" s="18" t="s">
        <v>149</v>
      </c>
      <c r="C44" s="88" t="s">
        <v>76</v>
      </c>
      <c r="D44" s="116">
        <f>'прил.4'!G79</f>
        <v>25</v>
      </c>
    </row>
    <row r="45" spans="1:4" ht="33.75" customHeight="1">
      <c r="A45" s="64" t="s">
        <v>252</v>
      </c>
      <c r="B45" s="18" t="s">
        <v>150</v>
      </c>
      <c r="C45" s="88" t="s">
        <v>63</v>
      </c>
      <c r="D45" s="116">
        <f>D46</f>
        <v>5</v>
      </c>
    </row>
    <row r="46" spans="1:4" ht="33.75" customHeight="1">
      <c r="A46" s="63" t="s">
        <v>74</v>
      </c>
      <c r="B46" s="18" t="s">
        <v>150</v>
      </c>
      <c r="C46" s="88" t="s">
        <v>76</v>
      </c>
      <c r="D46" s="116">
        <f>'прил.4'!G81</f>
        <v>5</v>
      </c>
    </row>
    <row r="47" spans="1:4" ht="24" customHeight="1">
      <c r="A47" s="64" t="s">
        <v>255</v>
      </c>
      <c r="B47" s="18" t="s">
        <v>256</v>
      </c>
      <c r="C47" s="88" t="s">
        <v>63</v>
      </c>
      <c r="D47" s="116">
        <f>D48</f>
        <v>10</v>
      </c>
    </row>
    <row r="48" spans="1:4" ht="33.75" customHeight="1">
      <c r="A48" s="63" t="s">
        <v>74</v>
      </c>
      <c r="B48" s="18" t="s">
        <v>256</v>
      </c>
      <c r="C48" s="88" t="s">
        <v>76</v>
      </c>
      <c r="D48" s="116">
        <f>'прил.4'!G83</f>
        <v>10</v>
      </c>
    </row>
    <row r="49" spans="1:4" ht="50.25" customHeight="1">
      <c r="A49" s="65" t="s">
        <v>299</v>
      </c>
      <c r="B49" s="19" t="s">
        <v>151</v>
      </c>
      <c r="C49" s="19" t="s">
        <v>63</v>
      </c>
      <c r="D49" s="114">
        <f>D50</f>
        <v>10</v>
      </c>
    </row>
    <row r="50" spans="1:4" ht="22.5" customHeight="1">
      <c r="A50" s="63" t="s">
        <v>127</v>
      </c>
      <c r="B50" s="18" t="s">
        <v>151</v>
      </c>
      <c r="C50" s="18" t="s">
        <v>63</v>
      </c>
      <c r="D50" s="116">
        <f>D51</f>
        <v>10</v>
      </c>
    </row>
    <row r="51" spans="1:4" ht="33.75" customHeight="1">
      <c r="A51" s="64" t="s">
        <v>72</v>
      </c>
      <c r="B51" s="18" t="s">
        <v>151</v>
      </c>
      <c r="C51" s="18" t="s">
        <v>76</v>
      </c>
      <c r="D51" s="116">
        <f>'прил.4'!G86</f>
        <v>10</v>
      </c>
    </row>
    <row r="52" spans="1:4" ht="49.5" customHeight="1">
      <c r="A52" s="65" t="s">
        <v>300</v>
      </c>
      <c r="B52" s="89" t="s">
        <v>152</v>
      </c>
      <c r="C52" s="19" t="s">
        <v>63</v>
      </c>
      <c r="D52" s="114">
        <f>D53+D56+D58</f>
        <v>950</v>
      </c>
    </row>
    <row r="53" spans="1:4" ht="20.25" customHeight="1">
      <c r="A53" s="164" t="s">
        <v>262</v>
      </c>
      <c r="B53" s="18" t="s">
        <v>152</v>
      </c>
      <c r="C53" s="18" t="s">
        <v>63</v>
      </c>
      <c r="D53" s="115">
        <f>SUM(D54:D55)</f>
        <v>100</v>
      </c>
    </row>
    <row r="54" spans="1:4" ht="33.75" customHeight="1">
      <c r="A54" s="63" t="s">
        <v>74</v>
      </c>
      <c r="B54" s="18" t="s">
        <v>152</v>
      </c>
      <c r="C54" s="18" t="s">
        <v>76</v>
      </c>
      <c r="D54" s="115">
        <f>'прил.4'!G91</f>
        <v>22</v>
      </c>
    </row>
    <row r="55" spans="1:4" ht="18" customHeight="1">
      <c r="A55" s="64" t="s">
        <v>287</v>
      </c>
      <c r="B55" s="18" t="s">
        <v>152</v>
      </c>
      <c r="C55" s="18" t="s">
        <v>286</v>
      </c>
      <c r="D55" s="115">
        <f>'прил.4'!G92</f>
        <v>78</v>
      </c>
    </row>
    <row r="56" spans="1:4" ht="33.75" customHeight="1">
      <c r="A56" s="167" t="s">
        <v>263</v>
      </c>
      <c r="B56" s="18" t="s">
        <v>153</v>
      </c>
      <c r="C56" s="18" t="s">
        <v>63</v>
      </c>
      <c r="D56" s="115">
        <f>D57</f>
        <v>750</v>
      </c>
    </row>
    <row r="57" spans="1:4" ht="33.75" customHeight="1">
      <c r="A57" s="167" t="s">
        <v>74</v>
      </c>
      <c r="B57" s="18" t="s">
        <v>153</v>
      </c>
      <c r="C57" s="18" t="s">
        <v>76</v>
      </c>
      <c r="D57" s="115">
        <f>'прил.4'!G94</f>
        <v>750</v>
      </c>
    </row>
    <row r="58" spans="1:4" ht="33.75" customHeight="1">
      <c r="A58" s="167" t="s">
        <v>261</v>
      </c>
      <c r="B58" s="18" t="s">
        <v>222</v>
      </c>
      <c r="C58" s="18" t="s">
        <v>63</v>
      </c>
      <c r="D58" s="115">
        <f>D59</f>
        <v>100</v>
      </c>
    </row>
    <row r="59" spans="1:4" ht="33.75" customHeight="1">
      <c r="A59" s="167" t="s">
        <v>74</v>
      </c>
      <c r="B59" s="18" t="s">
        <v>222</v>
      </c>
      <c r="C59" s="18" t="s">
        <v>76</v>
      </c>
      <c r="D59" s="115">
        <f>'прил.4'!G96</f>
        <v>100</v>
      </c>
    </row>
    <row r="60" spans="1:4" ht="50.25" customHeight="1">
      <c r="A60" s="153" t="s">
        <v>301</v>
      </c>
      <c r="B60" s="19" t="s">
        <v>156</v>
      </c>
      <c r="C60" s="19" t="s">
        <v>63</v>
      </c>
      <c r="D60" s="114">
        <f>D61+D63</f>
        <v>1130</v>
      </c>
    </row>
    <row r="61" spans="1:4" ht="21.75" customHeight="1">
      <c r="A61" s="64" t="s">
        <v>241</v>
      </c>
      <c r="B61" s="18" t="s">
        <v>156</v>
      </c>
      <c r="C61" s="18" t="s">
        <v>239</v>
      </c>
      <c r="D61" s="116">
        <f>D62</f>
        <v>465</v>
      </c>
    </row>
    <row r="62" spans="1:4" ht="52.5" customHeight="1">
      <c r="A62" s="63" t="s">
        <v>240</v>
      </c>
      <c r="B62" s="18" t="s">
        <v>156</v>
      </c>
      <c r="C62" s="18" t="s">
        <v>238</v>
      </c>
      <c r="D62" s="116">
        <f>'прил.4'!G131</f>
        <v>465</v>
      </c>
    </row>
    <row r="63" spans="1:4" ht="21" customHeight="1">
      <c r="A63" s="64" t="s">
        <v>241</v>
      </c>
      <c r="B63" s="18" t="s">
        <v>274</v>
      </c>
      <c r="C63" s="18" t="s">
        <v>239</v>
      </c>
      <c r="D63" s="115">
        <f>D64</f>
        <v>665</v>
      </c>
    </row>
    <row r="64" spans="1:4" ht="50.25" customHeight="1">
      <c r="A64" s="63" t="s">
        <v>240</v>
      </c>
      <c r="B64" s="18" t="s">
        <v>274</v>
      </c>
      <c r="C64" s="18" t="s">
        <v>238</v>
      </c>
      <c r="D64" s="115">
        <f>'прил.4'!G120</f>
        <v>665</v>
      </c>
    </row>
    <row r="65" spans="1:4" ht="33.75" customHeight="1">
      <c r="A65" s="65" t="s">
        <v>270</v>
      </c>
      <c r="B65" s="19" t="s">
        <v>143</v>
      </c>
      <c r="C65" s="19" t="s">
        <v>63</v>
      </c>
      <c r="D65" s="114">
        <f>D66</f>
        <v>150</v>
      </c>
    </row>
    <row r="66" spans="1:4" ht="33.75" customHeight="1">
      <c r="A66" s="63" t="s">
        <v>264</v>
      </c>
      <c r="B66" s="18" t="s">
        <v>247</v>
      </c>
      <c r="C66" s="18" t="s">
        <v>63</v>
      </c>
      <c r="D66" s="115">
        <f>D67</f>
        <v>150</v>
      </c>
    </row>
    <row r="67" spans="1:4" ht="33.75" customHeight="1">
      <c r="A67" s="63" t="s">
        <v>72</v>
      </c>
      <c r="B67" s="18" t="s">
        <v>247</v>
      </c>
      <c r="C67" s="18" t="s">
        <v>75</v>
      </c>
      <c r="D67" s="115">
        <f>D68</f>
        <v>150</v>
      </c>
    </row>
    <row r="68" spans="1:4" ht="33.75" customHeight="1">
      <c r="A68" s="63" t="s">
        <v>74</v>
      </c>
      <c r="B68" s="18" t="s">
        <v>247</v>
      </c>
      <c r="C68" s="18" t="s">
        <v>76</v>
      </c>
      <c r="D68" s="115">
        <f>'прил.4'!G109</f>
        <v>150</v>
      </c>
    </row>
    <row r="69" spans="1:4" ht="54" customHeight="1">
      <c r="A69" s="65" t="s">
        <v>271</v>
      </c>
      <c r="B69" s="89" t="s">
        <v>213</v>
      </c>
      <c r="C69" s="89" t="s">
        <v>63</v>
      </c>
      <c r="D69" s="121">
        <f>D70+D72</f>
        <v>140</v>
      </c>
    </row>
    <row r="70" spans="1:4" ht="66.75" customHeight="1">
      <c r="A70" s="64" t="s">
        <v>282</v>
      </c>
      <c r="B70" s="87" t="s">
        <v>236</v>
      </c>
      <c r="C70" s="87" t="s">
        <v>63</v>
      </c>
      <c r="D70" s="118">
        <f>D71</f>
        <v>33.8</v>
      </c>
    </row>
    <row r="71" spans="1:4" ht="32.25" customHeight="1">
      <c r="A71" s="63" t="s">
        <v>69</v>
      </c>
      <c r="B71" s="87" t="s">
        <v>236</v>
      </c>
      <c r="C71" s="87" t="s">
        <v>214</v>
      </c>
      <c r="D71" s="118">
        <f>'прил.4'!G22</f>
        <v>33.8</v>
      </c>
    </row>
    <row r="72" spans="1:4" ht="51" customHeight="1">
      <c r="A72" s="64" t="s">
        <v>285</v>
      </c>
      <c r="B72" s="87" t="s">
        <v>284</v>
      </c>
      <c r="C72" s="87" t="s">
        <v>63</v>
      </c>
      <c r="D72" s="118">
        <f>D73+D76</f>
        <v>106.2</v>
      </c>
    </row>
    <row r="73" spans="1:4" ht="41.25" customHeight="1">
      <c r="A73" s="64" t="s">
        <v>288</v>
      </c>
      <c r="B73" s="87" t="s">
        <v>281</v>
      </c>
      <c r="C73" s="87" t="s">
        <v>63</v>
      </c>
      <c r="D73" s="118">
        <f>SUM(D74:D75)</f>
        <v>46.2</v>
      </c>
    </row>
    <row r="74" spans="1:4" ht="33" customHeight="1">
      <c r="A74" s="63" t="s">
        <v>69</v>
      </c>
      <c r="B74" s="87" t="s">
        <v>281</v>
      </c>
      <c r="C74" s="87" t="s">
        <v>70</v>
      </c>
      <c r="D74" s="118">
        <f>'прил.4'!G25</f>
        <v>26.2</v>
      </c>
    </row>
    <row r="75" spans="1:4" ht="33" customHeight="1">
      <c r="A75" s="64" t="s">
        <v>74</v>
      </c>
      <c r="B75" s="87" t="s">
        <v>281</v>
      </c>
      <c r="C75" s="87" t="s">
        <v>76</v>
      </c>
      <c r="D75" s="118">
        <f>'прил.4'!G26</f>
        <v>20</v>
      </c>
    </row>
    <row r="76" spans="1:4" ht="20.25" customHeight="1">
      <c r="A76" s="64" t="s">
        <v>277</v>
      </c>
      <c r="B76" s="87" t="s">
        <v>215</v>
      </c>
      <c r="C76" s="87" t="s">
        <v>63</v>
      </c>
      <c r="D76" s="118">
        <f>D77</f>
        <v>60</v>
      </c>
    </row>
    <row r="77" spans="1:4" ht="34.5" customHeight="1">
      <c r="A77" s="64" t="s">
        <v>74</v>
      </c>
      <c r="B77" s="87" t="s">
        <v>215</v>
      </c>
      <c r="C77" s="87" t="s">
        <v>76</v>
      </c>
      <c r="D77" s="118">
        <f>'прил.4'!G28</f>
        <v>60</v>
      </c>
    </row>
    <row r="78" spans="1:4" s="8" customFormat="1" ht="32.25" customHeight="1">
      <c r="A78" s="65" t="s">
        <v>61</v>
      </c>
      <c r="B78" s="19" t="s">
        <v>136</v>
      </c>
      <c r="C78" s="19" t="s">
        <v>63</v>
      </c>
      <c r="D78" s="119">
        <f>D79</f>
        <v>1710</v>
      </c>
    </row>
    <row r="79" spans="1:4" ht="19.5" customHeight="1">
      <c r="A79" s="63" t="s">
        <v>62</v>
      </c>
      <c r="B79" s="16" t="s">
        <v>136</v>
      </c>
      <c r="C79" s="19" t="s">
        <v>63</v>
      </c>
      <c r="D79" s="114">
        <f>D80</f>
        <v>1710</v>
      </c>
    </row>
    <row r="80" spans="1:4" ht="33" customHeight="1">
      <c r="A80" s="63" t="s">
        <v>66</v>
      </c>
      <c r="B80" s="18" t="s">
        <v>138</v>
      </c>
      <c r="C80" s="18" t="s">
        <v>63</v>
      </c>
      <c r="D80" s="115">
        <f>D81</f>
        <v>1710</v>
      </c>
    </row>
    <row r="81" spans="1:4" ht="33.75" customHeight="1">
      <c r="A81" s="63" t="s">
        <v>67</v>
      </c>
      <c r="B81" s="18" t="s">
        <v>138</v>
      </c>
      <c r="C81" s="18" t="s">
        <v>64</v>
      </c>
      <c r="D81" s="115">
        <f>SUM(D82:D83)</f>
        <v>1710</v>
      </c>
    </row>
    <row r="82" spans="1:4" ht="21" customHeight="1">
      <c r="A82" s="63" t="s">
        <v>159</v>
      </c>
      <c r="B82" s="18" t="s">
        <v>138</v>
      </c>
      <c r="C82" s="18" t="s">
        <v>65</v>
      </c>
      <c r="D82" s="115">
        <f>'прил.4'!G17</f>
        <v>1310</v>
      </c>
    </row>
    <row r="83" spans="1:4" ht="48" customHeight="1">
      <c r="A83" s="63" t="s">
        <v>158</v>
      </c>
      <c r="B83" s="18" t="s">
        <v>138</v>
      </c>
      <c r="C83" s="18" t="s">
        <v>157</v>
      </c>
      <c r="D83" s="115">
        <f>'прил.4'!G18</f>
        <v>400</v>
      </c>
    </row>
    <row r="84" spans="1:4" ht="33.75" customHeight="1">
      <c r="A84" s="65" t="s">
        <v>68</v>
      </c>
      <c r="B84" s="19" t="s">
        <v>139</v>
      </c>
      <c r="C84" s="19" t="s">
        <v>63</v>
      </c>
      <c r="D84" s="114">
        <f>D85+D89+D93</f>
        <v>7274</v>
      </c>
    </row>
    <row r="85" spans="1:4" ht="32.25" customHeight="1">
      <c r="A85" s="63" t="s">
        <v>67</v>
      </c>
      <c r="B85" s="18" t="s">
        <v>140</v>
      </c>
      <c r="C85" s="18" t="s">
        <v>64</v>
      </c>
      <c r="D85" s="116">
        <f>SUM(D86:D88)</f>
        <v>6000</v>
      </c>
    </row>
    <row r="86" spans="1:4" ht="31.5" customHeight="1">
      <c r="A86" s="63" t="s">
        <v>159</v>
      </c>
      <c r="B86" s="18" t="s">
        <v>140</v>
      </c>
      <c r="C86" s="18" t="s">
        <v>65</v>
      </c>
      <c r="D86" s="115">
        <f>'прил.4'!G32</f>
        <v>4300</v>
      </c>
    </row>
    <row r="87" spans="1:4" ht="31.5" customHeight="1">
      <c r="A87" s="63" t="s">
        <v>69</v>
      </c>
      <c r="B87" s="18" t="s">
        <v>140</v>
      </c>
      <c r="C87" s="18" t="s">
        <v>70</v>
      </c>
      <c r="D87" s="116">
        <f>'прил.4'!G33</f>
        <v>400</v>
      </c>
    </row>
    <row r="88" spans="1:4" ht="31.5" customHeight="1">
      <c r="A88" s="63" t="s">
        <v>158</v>
      </c>
      <c r="B88" s="18" t="s">
        <v>140</v>
      </c>
      <c r="C88" s="18" t="s">
        <v>157</v>
      </c>
      <c r="D88" s="116">
        <f>'прил.4'!G34</f>
        <v>1300</v>
      </c>
    </row>
    <row r="89" spans="1:4" ht="37.5" customHeight="1">
      <c r="A89" s="64" t="s">
        <v>72</v>
      </c>
      <c r="B89" s="18" t="s">
        <v>141</v>
      </c>
      <c r="C89" s="18" t="s">
        <v>75</v>
      </c>
      <c r="D89" s="116">
        <f>SUM(D90:D92)</f>
        <v>1250</v>
      </c>
    </row>
    <row r="90" spans="1:4" ht="37.5" customHeight="1">
      <c r="A90" s="64" t="s">
        <v>73</v>
      </c>
      <c r="B90" s="18" t="s">
        <v>141</v>
      </c>
      <c r="C90" s="18" t="s">
        <v>71</v>
      </c>
      <c r="D90" s="116">
        <f>'прил.4'!G36</f>
        <v>200</v>
      </c>
    </row>
    <row r="91" spans="1:4" ht="37.5" customHeight="1">
      <c r="A91" s="64" t="s">
        <v>74</v>
      </c>
      <c r="B91" s="18" t="s">
        <v>141</v>
      </c>
      <c r="C91" s="18" t="s">
        <v>76</v>
      </c>
      <c r="D91" s="116">
        <f>'прил.4'!G37</f>
        <v>800</v>
      </c>
    </row>
    <row r="92" spans="1:4" ht="18.75" customHeight="1">
      <c r="A92" s="64" t="s">
        <v>287</v>
      </c>
      <c r="B92" s="18" t="s">
        <v>141</v>
      </c>
      <c r="C92" s="18" t="s">
        <v>286</v>
      </c>
      <c r="D92" s="116">
        <f>'прил.4'!G38</f>
        <v>250</v>
      </c>
    </row>
    <row r="93" spans="1:4" ht="18.75" customHeight="1">
      <c r="A93" s="64" t="s">
        <v>142</v>
      </c>
      <c r="B93" s="87" t="s">
        <v>141</v>
      </c>
      <c r="C93" s="18" t="s">
        <v>81</v>
      </c>
      <c r="D93" s="116">
        <f>SUM(D94:D95)</f>
        <v>24</v>
      </c>
    </row>
    <row r="94" spans="1:4" ht="18.75" customHeight="1">
      <c r="A94" s="64" t="s">
        <v>26</v>
      </c>
      <c r="B94" s="87" t="s">
        <v>141</v>
      </c>
      <c r="C94" s="18" t="s">
        <v>90</v>
      </c>
      <c r="D94" s="116">
        <f>'прил.4'!G40</f>
        <v>19</v>
      </c>
    </row>
    <row r="95" spans="1:4" ht="18.75" customHeight="1">
      <c r="A95" s="64" t="s">
        <v>80</v>
      </c>
      <c r="B95" s="87" t="s">
        <v>141</v>
      </c>
      <c r="C95" s="18" t="s">
        <v>163</v>
      </c>
      <c r="D95" s="116">
        <f>'прил.4'!G41</f>
        <v>5</v>
      </c>
    </row>
    <row r="96" spans="1:4" ht="21.75" customHeight="1">
      <c r="A96" s="65" t="s">
        <v>194</v>
      </c>
      <c r="B96" s="89" t="s">
        <v>195</v>
      </c>
      <c r="C96" s="89" t="s">
        <v>63</v>
      </c>
      <c r="D96" s="114">
        <f>D97</f>
        <v>2.2</v>
      </c>
    </row>
    <row r="97" spans="1:4" ht="31.5" customHeight="1">
      <c r="A97" s="64" t="s">
        <v>72</v>
      </c>
      <c r="B97" s="87" t="s">
        <v>195</v>
      </c>
      <c r="C97" s="87" t="s">
        <v>75</v>
      </c>
      <c r="D97" s="116">
        <f>D98</f>
        <v>2.2</v>
      </c>
    </row>
    <row r="98" spans="1:4" ht="31.5" customHeight="1">
      <c r="A98" s="64" t="s">
        <v>74</v>
      </c>
      <c r="B98" s="87" t="s">
        <v>195</v>
      </c>
      <c r="C98" s="87" t="s">
        <v>76</v>
      </c>
      <c r="D98" s="116">
        <f>'прил.4'!G44</f>
        <v>2.2</v>
      </c>
    </row>
    <row r="99" spans="1:4" s="8" customFormat="1" ht="32.25" customHeight="1">
      <c r="A99" s="65" t="s">
        <v>83</v>
      </c>
      <c r="B99" s="19" t="s">
        <v>175</v>
      </c>
      <c r="C99" s="19" t="s">
        <v>63</v>
      </c>
      <c r="D99" s="114">
        <f>D100</f>
        <v>178.57999999999998</v>
      </c>
    </row>
    <row r="100" spans="1:4" ht="33.75" customHeight="1">
      <c r="A100" s="63" t="s">
        <v>15</v>
      </c>
      <c r="B100" s="18" t="s">
        <v>175</v>
      </c>
      <c r="C100" s="18" t="s">
        <v>63</v>
      </c>
      <c r="D100" s="116">
        <f>D101+D104</f>
        <v>178.57999999999998</v>
      </c>
    </row>
    <row r="101" spans="1:4" ht="33.75" customHeight="1">
      <c r="A101" s="64" t="s">
        <v>162</v>
      </c>
      <c r="B101" s="88" t="s">
        <v>160</v>
      </c>
      <c r="C101" s="88" t="s">
        <v>64</v>
      </c>
      <c r="D101" s="116">
        <f>SUM(D102:D103)</f>
        <v>173.57999999999998</v>
      </c>
    </row>
    <row r="102" spans="1:4" ht="33.75" customHeight="1">
      <c r="A102" s="63" t="s">
        <v>159</v>
      </c>
      <c r="B102" s="88" t="s">
        <v>160</v>
      </c>
      <c r="C102" s="88" t="s">
        <v>65</v>
      </c>
      <c r="D102" s="116">
        <f>'прил.4'!G53</f>
        <v>135</v>
      </c>
    </row>
    <row r="103" spans="1:4" ht="33.75" customHeight="1">
      <c r="A103" s="63" t="s">
        <v>158</v>
      </c>
      <c r="B103" s="88" t="s">
        <v>160</v>
      </c>
      <c r="C103" s="88" t="s">
        <v>157</v>
      </c>
      <c r="D103" s="116">
        <f>'прил.4'!G54</f>
        <v>38.58</v>
      </c>
    </row>
    <row r="104" spans="1:4" ht="33.75" customHeight="1">
      <c r="A104" s="63" t="s">
        <v>72</v>
      </c>
      <c r="B104" s="88" t="s">
        <v>160</v>
      </c>
      <c r="C104" s="88" t="s">
        <v>75</v>
      </c>
      <c r="D104" s="116">
        <f>SUM(D105:D105)</f>
        <v>5</v>
      </c>
    </row>
    <row r="105" spans="1:4" ht="33" customHeight="1">
      <c r="A105" s="64" t="s">
        <v>74</v>
      </c>
      <c r="B105" s="18" t="s">
        <v>175</v>
      </c>
      <c r="C105" s="18" t="s">
        <v>76</v>
      </c>
      <c r="D105" s="116">
        <f>'прил.4'!G56</f>
        <v>5</v>
      </c>
    </row>
    <row r="106" spans="1:4" ht="33.75" customHeight="1">
      <c r="A106" s="66" t="s">
        <v>101</v>
      </c>
      <c r="B106" s="16" t="s">
        <v>176</v>
      </c>
      <c r="C106" s="16" t="s">
        <v>63</v>
      </c>
      <c r="D106" s="119">
        <f>D107</f>
        <v>5029.0599999999995</v>
      </c>
    </row>
    <row r="107" spans="1:5" ht="34.5" customHeight="1">
      <c r="A107" s="64" t="s">
        <v>102</v>
      </c>
      <c r="B107" s="18" t="s">
        <v>177</v>
      </c>
      <c r="C107" s="18" t="s">
        <v>63</v>
      </c>
      <c r="D107" s="116">
        <f>D108+D110+D113+D119+D117</f>
        <v>5029.0599999999995</v>
      </c>
      <c r="E107" s="96"/>
    </row>
    <row r="108" spans="1:4" ht="32.25" customHeight="1">
      <c r="A108" s="65" t="s">
        <v>79</v>
      </c>
      <c r="B108" s="19" t="s">
        <v>144</v>
      </c>
      <c r="C108" s="19" t="s">
        <v>63</v>
      </c>
      <c r="D108" s="114">
        <f>D109</f>
        <v>1</v>
      </c>
    </row>
    <row r="109" spans="1:4" ht="17.25" customHeight="1">
      <c r="A109" s="64" t="s">
        <v>80</v>
      </c>
      <c r="B109" s="18" t="s">
        <v>144</v>
      </c>
      <c r="C109" s="18" t="s">
        <v>81</v>
      </c>
      <c r="D109" s="116">
        <f>'прил.4'!G47</f>
        <v>1</v>
      </c>
    </row>
    <row r="110" spans="1:4" s="8" customFormat="1" ht="17.25" customHeight="1">
      <c r="A110" s="65" t="s">
        <v>86</v>
      </c>
      <c r="B110" s="19" t="s">
        <v>155</v>
      </c>
      <c r="C110" s="19" t="s">
        <v>63</v>
      </c>
      <c r="D110" s="114">
        <f>D111</f>
        <v>317.56</v>
      </c>
    </row>
    <row r="111" spans="1:4" s="57" customFormat="1" ht="17.25" customHeight="1">
      <c r="A111" s="63" t="s">
        <v>87</v>
      </c>
      <c r="B111" s="88" t="s">
        <v>155</v>
      </c>
      <c r="C111" s="18" t="s">
        <v>92</v>
      </c>
      <c r="D111" s="116">
        <f>D112</f>
        <v>317.56</v>
      </c>
    </row>
    <row r="112" spans="1:4" ht="17.25" customHeight="1">
      <c r="A112" s="63" t="s">
        <v>88</v>
      </c>
      <c r="B112" s="88" t="s">
        <v>155</v>
      </c>
      <c r="C112" s="18" t="s">
        <v>91</v>
      </c>
      <c r="D112" s="116">
        <f>'прил.4'!G126</f>
        <v>317.56</v>
      </c>
    </row>
    <row r="113" spans="1:4" ht="16.5" customHeight="1">
      <c r="A113" s="65" t="s">
        <v>171</v>
      </c>
      <c r="B113" s="19" t="s">
        <v>143</v>
      </c>
      <c r="C113" s="89" t="s">
        <v>63</v>
      </c>
      <c r="D113" s="114">
        <f>D114</f>
        <v>3500</v>
      </c>
    </row>
    <row r="114" spans="1:4" ht="16.5" customHeight="1">
      <c r="A114" s="106" t="s">
        <v>124</v>
      </c>
      <c r="B114" s="18" t="s">
        <v>172</v>
      </c>
      <c r="C114" s="88" t="s">
        <v>63</v>
      </c>
      <c r="D114" s="116">
        <f>D115</f>
        <v>3500</v>
      </c>
    </row>
    <row r="115" spans="1:4" ht="19.5" customHeight="1">
      <c r="A115" s="64" t="s">
        <v>241</v>
      </c>
      <c r="B115" s="18" t="s">
        <v>172</v>
      </c>
      <c r="C115" s="88" t="s">
        <v>239</v>
      </c>
      <c r="D115" s="116">
        <f>D116</f>
        <v>3500</v>
      </c>
    </row>
    <row r="116" spans="1:4" ht="54" customHeight="1">
      <c r="A116" s="63" t="s">
        <v>240</v>
      </c>
      <c r="B116" s="18" t="s">
        <v>172</v>
      </c>
      <c r="C116" s="88" t="s">
        <v>238</v>
      </c>
      <c r="D116" s="116">
        <f>'прил.4'!G117</f>
        <v>3500</v>
      </c>
    </row>
    <row r="117" spans="1:4" ht="33" customHeight="1">
      <c r="A117" s="65" t="s">
        <v>125</v>
      </c>
      <c r="B117" s="19" t="s">
        <v>234</v>
      </c>
      <c r="C117" s="89" t="s">
        <v>63</v>
      </c>
      <c r="D117" s="114">
        <f>D118</f>
        <v>1200</v>
      </c>
    </row>
    <row r="118" spans="1:4" ht="18" customHeight="1">
      <c r="A118" s="64" t="s">
        <v>164</v>
      </c>
      <c r="B118" s="18" t="s">
        <v>234</v>
      </c>
      <c r="C118" s="88" t="s">
        <v>165</v>
      </c>
      <c r="D118" s="116">
        <f>'прил.4'!G123</f>
        <v>1200</v>
      </c>
    </row>
    <row r="119" spans="1:4" ht="18.75" customHeight="1">
      <c r="A119" s="65" t="s">
        <v>167</v>
      </c>
      <c r="B119" s="19" t="s">
        <v>170</v>
      </c>
      <c r="C119" s="19" t="s">
        <v>63</v>
      </c>
      <c r="D119" s="114">
        <f>D120</f>
        <v>10.5</v>
      </c>
    </row>
    <row r="120" spans="1:4" ht="18.75" customHeight="1">
      <c r="A120" s="63" t="s">
        <v>164</v>
      </c>
      <c r="B120" s="18" t="s">
        <v>170</v>
      </c>
      <c r="C120" s="18" t="s">
        <v>165</v>
      </c>
      <c r="D120" s="116">
        <f>'прил.4'!G133</f>
        <v>10.5</v>
      </c>
    </row>
    <row r="121" spans="1:4" ht="18.75" customHeight="1">
      <c r="A121" s="195" t="s">
        <v>292</v>
      </c>
      <c r="B121" s="89" t="s">
        <v>293</v>
      </c>
      <c r="C121" s="89" t="s">
        <v>63</v>
      </c>
      <c r="D121" s="121">
        <f>'прил.4'!G48</f>
        <v>1031</v>
      </c>
    </row>
    <row r="122" spans="1:5" ht="15.75">
      <c r="A122" s="66" t="s">
        <v>7</v>
      </c>
      <c r="B122" s="16"/>
      <c r="C122" s="5"/>
      <c r="D122" s="181">
        <f>D11+D23+D49+D52+D60+D78+D84+D99+D106+D96+D69+D19+D65+D121</f>
        <v>20903.84</v>
      </c>
      <c r="E122" s="96"/>
    </row>
    <row r="123" spans="1:4" ht="15.75">
      <c r="A123" s="67"/>
      <c r="B123" s="92"/>
      <c r="C123" s="9"/>
      <c r="D123" s="95"/>
    </row>
    <row r="124" spans="1:4" ht="15.75">
      <c r="A124" s="67"/>
      <c r="B124" s="92"/>
      <c r="C124" s="9"/>
      <c r="D124" s="95"/>
    </row>
    <row r="125" spans="1:4" ht="18.75">
      <c r="A125" s="156" t="s">
        <v>12</v>
      </c>
      <c r="B125" s="135"/>
      <c r="C125" s="197" t="s">
        <v>28</v>
      </c>
      <c r="D125" s="197"/>
    </row>
  </sheetData>
  <sheetProtection/>
  <mergeCells count="8">
    <mergeCell ref="C125:D125"/>
    <mergeCell ref="B4:D4"/>
    <mergeCell ref="C8:D8"/>
    <mergeCell ref="A1:D1"/>
    <mergeCell ref="A7:D7"/>
    <mergeCell ref="A6:D6"/>
    <mergeCell ref="B2:D2"/>
    <mergeCell ref="B3:D3"/>
  </mergeCells>
  <printOptions/>
  <pageMargins left="0.7874015748031497" right="0.275590551181102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="75" zoomScaleNormal="75" zoomScalePageLayoutView="0" workbookViewId="0" topLeftCell="A1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9" max="9" width="16.75390625" style="0" customWidth="1"/>
  </cols>
  <sheetData>
    <row r="1" ht="15.75">
      <c r="G1" s="133"/>
    </row>
    <row r="2" spans="1:7" ht="15.75">
      <c r="A2" s="103"/>
      <c r="B2" s="70"/>
      <c r="D2" s="82"/>
      <c r="E2" s="205" t="s">
        <v>224</v>
      </c>
      <c r="F2" s="205"/>
      <c r="G2" s="205"/>
    </row>
    <row r="3" spans="3:7" ht="15.75">
      <c r="C3" s="1"/>
      <c r="E3" s="198" t="s">
        <v>95</v>
      </c>
      <c r="F3" s="198"/>
      <c r="G3" s="198"/>
    </row>
    <row r="4" spans="3:7" ht="15.75">
      <c r="C4" s="1" t="s">
        <v>0</v>
      </c>
      <c r="D4" s="52" t="s">
        <v>96</v>
      </c>
      <c r="E4" s="198" t="s">
        <v>225</v>
      </c>
      <c r="F4" s="198"/>
      <c r="G4" s="198"/>
    </row>
    <row r="5" spans="3:7" ht="15" customHeight="1">
      <c r="C5" s="1"/>
      <c r="D5" s="52"/>
      <c r="E5" s="52"/>
      <c r="F5" s="52"/>
      <c r="G5" s="109"/>
    </row>
    <row r="6" spans="1:7" ht="12.75" customHeight="1">
      <c r="A6" s="202" t="s">
        <v>97</v>
      </c>
      <c r="B6" s="202"/>
      <c r="C6" s="202"/>
      <c r="D6" s="202"/>
      <c r="E6" s="202"/>
      <c r="F6" s="202"/>
      <c r="G6" s="202"/>
    </row>
    <row r="7" spans="1:7" ht="16.5" customHeight="1">
      <c r="A7" s="201" t="s">
        <v>302</v>
      </c>
      <c r="B7" s="201"/>
      <c r="C7" s="206"/>
      <c r="D7" s="206"/>
      <c r="E7" s="206"/>
      <c r="F7" s="206"/>
      <c r="G7" s="206"/>
    </row>
    <row r="8" spans="1:7" ht="15.75" customHeight="1">
      <c r="A8" s="3"/>
      <c r="B8" s="72"/>
      <c r="C8" s="4"/>
      <c r="D8" s="4"/>
      <c r="E8" s="54"/>
      <c r="F8" s="199" t="s">
        <v>13</v>
      </c>
      <c r="G8" s="199"/>
    </row>
    <row r="9" spans="1:7" ht="24.75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7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7" s="8" customFormat="1" ht="19.5" customHeight="1">
      <c r="A11" s="62" t="s">
        <v>19</v>
      </c>
      <c r="B11" s="85" t="s">
        <v>14</v>
      </c>
      <c r="C11" s="86"/>
      <c r="D11" s="86"/>
      <c r="E11" s="86"/>
      <c r="F11" s="86"/>
      <c r="G11" s="180">
        <f>G12+G49+G57+G88+G97+G121+G124+G128+G132+G118+G48</f>
        <v>20903.84</v>
      </c>
    </row>
    <row r="12" spans="1:7" s="8" customFormat="1" ht="17.25" customHeight="1">
      <c r="A12" s="66" t="s">
        <v>77</v>
      </c>
      <c r="B12" s="85" t="s">
        <v>14</v>
      </c>
      <c r="C12" s="85" t="s">
        <v>1</v>
      </c>
      <c r="D12" s="85" t="s">
        <v>2</v>
      </c>
      <c r="E12" s="85" t="s">
        <v>143</v>
      </c>
      <c r="F12" s="85" t="s">
        <v>63</v>
      </c>
      <c r="G12" s="120">
        <f>G13+G29+G45+G19+G42</f>
        <v>9127.2</v>
      </c>
    </row>
    <row r="13" spans="1:7" ht="32.25" customHeight="1">
      <c r="A13" s="65" t="s">
        <v>61</v>
      </c>
      <c r="B13" s="89" t="s">
        <v>14</v>
      </c>
      <c r="C13" s="89" t="s">
        <v>1</v>
      </c>
      <c r="D13" s="89" t="s">
        <v>4</v>
      </c>
      <c r="E13" s="89" t="s">
        <v>136</v>
      </c>
      <c r="F13" s="89" t="s">
        <v>63</v>
      </c>
      <c r="G13" s="121">
        <f>SUM(G14)</f>
        <v>1710</v>
      </c>
    </row>
    <row r="14" spans="1:7" ht="18" customHeight="1">
      <c r="A14" s="63" t="s">
        <v>62</v>
      </c>
      <c r="B14" s="87" t="s">
        <v>14</v>
      </c>
      <c r="C14" s="87" t="s">
        <v>1</v>
      </c>
      <c r="D14" s="87" t="s">
        <v>4</v>
      </c>
      <c r="E14" s="87" t="s">
        <v>137</v>
      </c>
      <c r="F14" s="87" t="s">
        <v>63</v>
      </c>
      <c r="G14" s="117">
        <f>G15</f>
        <v>1710</v>
      </c>
    </row>
    <row r="15" spans="1:7" ht="32.25" customHeight="1">
      <c r="A15" s="63" t="s">
        <v>66</v>
      </c>
      <c r="B15" s="87" t="s">
        <v>14</v>
      </c>
      <c r="C15" s="87" t="s">
        <v>1</v>
      </c>
      <c r="D15" s="87" t="s">
        <v>4</v>
      </c>
      <c r="E15" s="87" t="s">
        <v>138</v>
      </c>
      <c r="F15" s="87" t="s">
        <v>63</v>
      </c>
      <c r="G15" s="117">
        <f>G16</f>
        <v>1710</v>
      </c>
    </row>
    <row r="16" spans="1:9" ht="33.75" customHeight="1">
      <c r="A16" s="63" t="s">
        <v>67</v>
      </c>
      <c r="B16" s="87" t="s">
        <v>14</v>
      </c>
      <c r="C16" s="87" t="s">
        <v>1</v>
      </c>
      <c r="D16" s="87" t="s">
        <v>4</v>
      </c>
      <c r="E16" s="87" t="s">
        <v>138</v>
      </c>
      <c r="F16" s="87" t="s">
        <v>64</v>
      </c>
      <c r="G16" s="117">
        <f>SUM(G17:G18)</f>
        <v>1710</v>
      </c>
      <c r="I16" s="163"/>
    </row>
    <row r="17" spans="1:9" ht="18.75" customHeight="1">
      <c r="A17" s="63" t="s">
        <v>159</v>
      </c>
      <c r="B17" s="87" t="s">
        <v>14</v>
      </c>
      <c r="C17" s="87" t="s">
        <v>1</v>
      </c>
      <c r="D17" s="87" t="s">
        <v>4</v>
      </c>
      <c r="E17" s="87" t="s">
        <v>138</v>
      </c>
      <c r="F17" s="87" t="s">
        <v>65</v>
      </c>
      <c r="G17" s="117">
        <v>1310</v>
      </c>
      <c r="I17" s="163"/>
    </row>
    <row r="18" spans="1:9" ht="51" customHeight="1">
      <c r="A18" s="63" t="s">
        <v>158</v>
      </c>
      <c r="B18" s="87" t="s">
        <v>14</v>
      </c>
      <c r="C18" s="87" t="s">
        <v>1</v>
      </c>
      <c r="D18" s="87" t="s">
        <v>4</v>
      </c>
      <c r="E18" s="87" t="s">
        <v>138</v>
      </c>
      <c r="F18" s="87" t="s">
        <v>157</v>
      </c>
      <c r="G18" s="117">
        <v>400</v>
      </c>
      <c r="I18" s="163"/>
    </row>
    <row r="19" spans="1:9" ht="51.75" customHeight="1">
      <c r="A19" s="153" t="s">
        <v>271</v>
      </c>
      <c r="B19" s="89" t="s">
        <v>14</v>
      </c>
      <c r="C19" s="89" t="s">
        <v>1</v>
      </c>
      <c r="D19" s="89" t="s">
        <v>3</v>
      </c>
      <c r="E19" s="89" t="s">
        <v>143</v>
      </c>
      <c r="F19" s="89" t="s">
        <v>63</v>
      </c>
      <c r="G19" s="121">
        <f>G20+G23</f>
        <v>140</v>
      </c>
      <c r="I19" s="163"/>
    </row>
    <row r="20" spans="1:9" ht="84" customHeight="1">
      <c r="A20" s="64" t="s">
        <v>282</v>
      </c>
      <c r="B20" s="87" t="s">
        <v>14</v>
      </c>
      <c r="C20" s="87" t="s">
        <v>1</v>
      </c>
      <c r="D20" s="87" t="s">
        <v>3</v>
      </c>
      <c r="E20" s="87" t="s">
        <v>236</v>
      </c>
      <c r="F20" s="87" t="s">
        <v>63</v>
      </c>
      <c r="G20" s="123">
        <f>G21</f>
        <v>33.8</v>
      </c>
      <c r="I20" s="163"/>
    </row>
    <row r="21" spans="1:7" ht="86.25" customHeight="1">
      <c r="A21" s="64" t="s">
        <v>283</v>
      </c>
      <c r="B21" s="87" t="s">
        <v>14</v>
      </c>
      <c r="C21" s="87" t="s">
        <v>1</v>
      </c>
      <c r="D21" s="87" t="s">
        <v>3</v>
      </c>
      <c r="E21" s="87" t="s">
        <v>236</v>
      </c>
      <c r="F21" s="87" t="s">
        <v>64</v>
      </c>
      <c r="G21" s="123">
        <f>SUM(G22)</f>
        <v>33.8</v>
      </c>
    </row>
    <row r="22" spans="1:7" ht="33.75" customHeight="1">
      <c r="A22" s="63" t="s">
        <v>69</v>
      </c>
      <c r="B22" s="87" t="s">
        <v>14</v>
      </c>
      <c r="C22" s="87" t="s">
        <v>1</v>
      </c>
      <c r="D22" s="87" t="s">
        <v>3</v>
      </c>
      <c r="E22" s="87" t="s">
        <v>236</v>
      </c>
      <c r="F22" s="87" t="s">
        <v>70</v>
      </c>
      <c r="G22" s="123">
        <v>33.8</v>
      </c>
    </row>
    <row r="23" spans="1:7" ht="56.25" customHeight="1">
      <c r="A23" s="64" t="s">
        <v>285</v>
      </c>
      <c r="B23" s="87" t="s">
        <v>14</v>
      </c>
      <c r="C23" s="87" t="s">
        <v>1</v>
      </c>
      <c r="D23" s="87" t="s">
        <v>3</v>
      </c>
      <c r="E23" s="87" t="s">
        <v>284</v>
      </c>
      <c r="F23" s="87" t="s">
        <v>63</v>
      </c>
      <c r="G23" s="123">
        <f>G24+G27</f>
        <v>106.2</v>
      </c>
    </row>
    <row r="24" spans="1:7" ht="36" customHeight="1">
      <c r="A24" s="64" t="s">
        <v>288</v>
      </c>
      <c r="B24" s="87" t="s">
        <v>14</v>
      </c>
      <c r="C24" s="87" t="s">
        <v>1</v>
      </c>
      <c r="D24" s="87" t="s">
        <v>3</v>
      </c>
      <c r="E24" s="87" t="s">
        <v>281</v>
      </c>
      <c r="F24" s="87" t="s">
        <v>63</v>
      </c>
      <c r="G24" s="123">
        <f>SUM(G25:G26)</f>
        <v>46.2</v>
      </c>
    </row>
    <row r="25" spans="1:7" ht="37.5" customHeight="1">
      <c r="A25" s="63" t="s">
        <v>69</v>
      </c>
      <c r="B25" s="87" t="s">
        <v>14</v>
      </c>
      <c r="C25" s="87" t="s">
        <v>1</v>
      </c>
      <c r="D25" s="87" t="s">
        <v>3</v>
      </c>
      <c r="E25" s="87" t="s">
        <v>281</v>
      </c>
      <c r="F25" s="87" t="s">
        <v>70</v>
      </c>
      <c r="G25" s="123">
        <v>26.2</v>
      </c>
    </row>
    <row r="26" spans="1:7" ht="37.5" customHeight="1">
      <c r="A26" s="64" t="s">
        <v>74</v>
      </c>
      <c r="B26" s="87" t="s">
        <v>14</v>
      </c>
      <c r="C26" s="87" t="s">
        <v>1</v>
      </c>
      <c r="D26" s="87" t="s">
        <v>3</v>
      </c>
      <c r="E26" s="87" t="s">
        <v>281</v>
      </c>
      <c r="F26" s="87" t="s">
        <v>76</v>
      </c>
      <c r="G26" s="123">
        <v>20</v>
      </c>
    </row>
    <row r="27" spans="1:7" ht="34.5" customHeight="1">
      <c r="A27" s="64" t="s">
        <v>277</v>
      </c>
      <c r="B27" s="87" t="s">
        <v>14</v>
      </c>
      <c r="C27" s="87" t="s">
        <v>1</v>
      </c>
      <c r="D27" s="87" t="s">
        <v>3</v>
      </c>
      <c r="E27" s="87" t="s">
        <v>215</v>
      </c>
      <c r="F27" s="87" t="s">
        <v>63</v>
      </c>
      <c r="G27" s="123">
        <f>G28</f>
        <v>60</v>
      </c>
    </row>
    <row r="28" spans="1:7" ht="37.5" customHeight="1">
      <c r="A28" s="64" t="s">
        <v>74</v>
      </c>
      <c r="B28" s="87" t="s">
        <v>14</v>
      </c>
      <c r="C28" s="87" t="s">
        <v>1</v>
      </c>
      <c r="D28" s="87" t="s">
        <v>3</v>
      </c>
      <c r="E28" s="87" t="s">
        <v>215</v>
      </c>
      <c r="F28" s="87" t="s">
        <v>76</v>
      </c>
      <c r="G28" s="123">
        <v>60</v>
      </c>
    </row>
    <row r="29" spans="1:7" s="57" customFormat="1" ht="35.25" customHeight="1">
      <c r="A29" s="65" t="s">
        <v>68</v>
      </c>
      <c r="B29" s="89" t="s">
        <v>14</v>
      </c>
      <c r="C29" s="89" t="s">
        <v>1</v>
      </c>
      <c r="D29" s="89" t="s">
        <v>3</v>
      </c>
      <c r="E29" s="89" t="s">
        <v>216</v>
      </c>
      <c r="F29" s="89" t="s">
        <v>63</v>
      </c>
      <c r="G29" s="121">
        <f>G30+G35+G39</f>
        <v>7274</v>
      </c>
    </row>
    <row r="30" spans="1:7" ht="35.25" customHeight="1">
      <c r="A30" s="63" t="s">
        <v>66</v>
      </c>
      <c r="B30" s="87" t="s">
        <v>14</v>
      </c>
      <c r="C30" s="87" t="s">
        <v>1</v>
      </c>
      <c r="D30" s="87" t="s">
        <v>3</v>
      </c>
      <c r="E30" s="87" t="s">
        <v>140</v>
      </c>
      <c r="F30" s="87" t="s">
        <v>63</v>
      </c>
      <c r="G30" s="117">
        <f>G31</f>
        <v>6000</v>
      </c>
    </row>
    <row r="31" spans="1:7" ht="35.25" customHeight="1">
      <c r="A31" s="63" t="s">
        <v>67</v>
      </c>
      <c r="B31" s="87" t="s">
        <v>14</v>
      </c>
      <c r="C31" s="87" t="s">
        <v>1</v>
      </c>
      <c r="D31" s="87" t="s">
        <v>3</v>
      </c>
      <c r="E31" s="87" t="s">
        <v>140</v>
      </c>
      <c r="F31" s="87" t="s">
        <v>64</v>
      </c>
      <c r="G31" s="117">
        <f>SUM(G32:G34)</f>
        <v>6000</v>
      </c>
    </row>
    <row r="32" spans="1:7" ht="20.25" customHeight="1">
      <c r="A32" s="63" t="s">
        <v>159</v>
      </c>
      <c r="B32" s="87" t="s">
        <v>14</v>
      </c>
      <c r="C32" s="87" t="s">
        <v>1</v>
      </c>
      <c r="D32" s="87" t="s">
        <v>3</v>
      </c>
      <c r="E32" s="87" t="s">
        <v>140</v>
      </c>
      <c r="F32" s="87" t="s">
        <v>65</v>
      </c>
      <c r="G32" s="117">
        <v>4300</v>
      </c>
    </row>
    <row r="33" spans="1:7" ht="34.5" customHeight="1">
      <c r="A33" s="63" t="s">
        <v>69</v>
      </c>
      <c r="B33" s="87" t="s">
        <v>14</v>
      </c>
      <c r="C33" s="87" t="s">
        <v>1</v>
      </c>
      <c r="D33" s="87" t="s">
        <v>3</v>
      </c>
      <c r="E33" s="87" t="s">
        <v>140</v>
      </c>
      <c r="F33" s="87" t="s">
        <v>70</v>
      </c>
      <c r="G33" s="117">
        <v>400</v>
      </c>
    </row>
    <row r="34" spans="1:7" ht="48.75" customHeight="1">
      <c r="A34" s="63" t="s">
        <v>158</v>
      </c>
      <c r="B34" s="87" t="s">
        <v>14</v>
      </c>
      <c r="C34" s="87" t="s">
        <v>1</v>
      </c>
      <c r="D34" s="87" t="s">
        <v>3</v>
      </c>
      <c r="E34" s="87" t="s">
        <v>140</v>
      </c>
      <c r="F34" s="87" t="s">
        <v>157</v>
      </c>
      <c r="G34" s="117">
        <v>1300</v>
      </c>
    </row>
    <row r="35" spans="1:7" ht="35.25" customHeight="1">
      <c r="A35" s="64" t="s">
        <v>72</v>
      </c>
      <c r="B35" s="87" t="s">
        <v>14</v>
      </c>
      <c r="C35" s="87" t="s">
        <v>1</v>
      </c>
      <c r="D35" s="87" t="s">
        <v>3</v>
      </c>
      <c r="E35" s="87" t="s">
        <v>141</v>
      </c>
      <c r="F35" s="87" t="s">
        <v>75</v>
      </c>
      <c r="G35" s="117">
        <f>SUM(G36:G38)</f>
        <v>1250</v>
      </c>
    </row>
    <row r="36" spans="1:7" ht="36.75" customHeight="1">
      <c r="A36" s="64" t="s">
        <v>73</v>
      </c>
      <c r="B36" s="87" t="s">
        <v>14</v>
      </c>
      <c r="C36" s="87" t="s">
        <v>1</v>
      </c>
      <c r="D36" s="87" t="s">
        <v>3</v>
      </c>
      <c r="E36" s="87" t="s">
        <v>141</v>
      </c>
      <c r="F36" s="87" t="s">
        <v>71</v>
      </c>
      <c r="G36" s="117">
        <v>200</v>
      </c>
    </row>
    <row r="37" spans="1:7" ht="34.5" customHeight="1">
      <c r="A37" s="64" t="s">
        <v>74</v>
      </c>
      <c r="B37" s="87" t="s">
        <v>14</v>
      </c>
      <c r="C37" s="87" t="s">
        <v>1</v>
      </c>
      <c r="D37" s="87" t="s">
        <v>3</v>
      </c>
      <c r="E37" s="87" t="s">
        <v>141</v>
      </c>
      <c r="F37" s="87" t="s">
        <v>76</v>
      </c>
      <c r="G37" s="117">
        <v>800</v>
      </c>
    </row>
    <row r="38" spans="1:7" ht="17.25" customHeight="1">
      <c r="A38" s="64" t="s">
        <v>287</v>
      </c>
      <c r="B38" s="87" t="s">
        <v>14</v>
      </c>
      <c r="C38" s="87" t="s">
        <v>1</v>
      </c>
      <c r="D38" s="87" t="s">
        <v>3</v>
      </c>
      <c r="E38" s="87" t="s">
        <v>141</v>
      </c>
      <c r="F38" s="87" t="s">
        <v>286</v>
      </c>
      <c r="G38" s="117">
        <v>250</v>
      </c>
    </row>
    <row r="39" spans="1:7" ht="17.25" customHeight="1">
      <c r="A39" s="64" t="s">
        <v>142</v>
      </c>
      <c r="B39" s="87" t="s">
        <v>14</v>
      </c>
      <c r="C39" s="87" t="s">
        <v>1</v>
      </c>
      <c r="D39" s="87" t="s">
        <v>3</v>
      </c>
      <c r="E39" s="87" t="s">
        <v>141</v>
      </c>
      <c r="F39" s="87" t="s">
        <v>81</v>
      </c>
      <c r="G39" s="117">
        <f>SUM(G40:G41)</f>
        <v>24</v>
      </c>
    </row>
    <row r="40" spans="1:7" ht="21" customHeight="1">
      <c r="A40" s="64" t="s">
        <v>26</v>
      </c>
      <c r="B40" s="87" t="s">
        <v>14</v>
      </c>
      <c r="C40" s="87" t="s">
        <v>1</v>
      </c>
      <c r="D40" s="87" t="s">
        <v>3</v>
      </c>
      <c r="E40" s="87" t="s">
        <v>141</v>
      </c>
      <c r="F40" s="87" t="s">
        <v>90</v>
      </c>
      <c r="G40" s="117">
        <v>19</v>
      </c>
    </row>
    <row r="41" spans="1:7" ht="19.5" customHeight="1">
      <c r="A41" s="64" t="s">
        <v>80</v>
      </c>
      <c r="B41" s="87" t="s">
        <v>14</v>
      </c>
      <c r="C41" s="87" t="s">
        <v>1</v>
      </c>
      <c r="D41" s="87" t="s">
        <v>3</v>
      </c>
      <c r="E41" s="87" t="s">
        <v>141</v>
      </c>
      <c r="F41" s="87" t="s">
        <v>163</v>
      </c>
      <c r="G41" s="117">
        <v>5</v>
      </c>
    </row>
    <row r="42" spans="1:7" ht="19.5" customHeight="1">
      <c r="A42" s="65" t="s">
        <v>194</v>
      </c>
      <c r="B42" s="89" t="s">
        <v>14</v>
      </c>
      <c r="C42" s="89" t="s">
        <v>1</v>
      </c>
      <c r="D42" s="89" t="s">
        <v>3</v>
      </c>
      <c r="E42" s="89" t="s">
        <v>195</v>
      </c>
      <c r="F42" s="89" t="s">
        <v>63</v>
      </c>
      <c r="G42" s="121">
        <f>G43</f>
        <v>2.2</v>
      </c>
    </row>
    <row r="43" spans="1:7" ht="39" customHeight="1">
      <c r="A43" s="64" t="s">
        <v>72</v>
      </c>
      <c r="B43" s="87" t="s">
        <v>14</v>
      </c>
      <c r="C43" s="87" t="s">
        <v>1</v>
      </c>
      <c r="D43" s="87" t="s">
        <v>3</v>
      </c>
      <c r="E43" s="87" t="s">
        <v>195</v>
      </c>
      <c r="F43" s="87" t="s">
        <v>75</v>
      </c>
      <c r="G43" s="117">
        <f>G44</f>
        <v>2.2</v>
      </c>
    </row>
    <row r="44" spans="1:7" ht="39" customHeight="1">
      <c r="A44" s="64" t="s">
        <v>74</v>
      </c>
      <c r="B44" s="87" t="s">
        <v>14</v>
      </c>
      <c r="C44" s="87" t="s">
        <v>1</v>
      </c>
      <c r="D44" s="87" t="s">
        <v>3</v>
      </c>
      <c r="E44" s="87" t="s">
        <v>195</v>
      </c>
      <c r="F44" s="87" t="s">
        <v>76</v>
      </c>
      <c r="G44" s="117">
        <v>2.2</v>
      </c>
    </row>
    <row r="45" spans="1:7" ht="16.5" customHeight="1">
      <c r="A45" s="65" t="s">
        <v>78</v>
      </c>
      <c r="B45" s="89" t="s">
        <v>14</v>
      </c>
      <c r="C45" s="89" t="s">
        <v>1</v>
      </c>
      <c r="D45" s="89" t="s">
        <v>22</v>
      </c>
      <c r="E45" s="89" t="s">
        <v>143</v>
      </c>
      <c r="F45" s="89" t="s">
        <v>63</v>
      </c>
      <c r="G45" s="121">
        <f>SUM(G46)</f>
        <v>1</v>
      </c>
    </row>
    <row r="46" spans="1:7" ht="34.5" customHeight="1">
      <c r="A46" s="63" t="s">
        <v>79</v>
      </c>
      <c r="B46" s="87" t="s">
        <v>14</v>
      </c>
      <c r="C46" s="88" t="s">
        <v>1</v>
      </c>
      <c r="D46" s="88" t="s">
        <v>22</v>
      </c>
      <c r="E46" s="88" t="s">
        <v>144</v>
      </c>
      <c r="F46" s="88" t="s">
        <v>63</v>
      </c>
      <c r="G46" s="117">
        <f>G47</f>
        <v>1</v>
      </c>
    </row>
    <row r="47" spans="1:7" ht="17.25" customHeight="1">
      <c r="A47" s="64" t="s">
        <v>80</v>
      </c>
      <c r="B47" s="87" t="s">
        <v>14</v>
      </c>
      <c r="C47" s="88" t="s">
        <v>1</v>
      </c>
      <c r="D47" s="88" t="s">
        <v>22</v>
      </c>
      <c r="E47" s="88" t="s">
        <v>144</v>
      </c>
      <c r="F47" s="88" t="s">
        <v>163</v>
      </c>
      <c r="G47" s="117">
        <v>1</v>
      </c>
    </row>
    <row r="48" spans="1:7" ht="17.25" customHeight="1">
      <c r="A48" s="195" t="s">
        <v>292</v>
      </c>
      <c r="B48" s="89" t="s">
        <v>14</v>
      </c>
      <c r="C48" s="89" t="s">
        <v>2</v>
      </c>
      <c r="D48" s="89" t="s">
        <v>2</v>
      </c>
      <c r="E48" s="89" t="s">
        <v>293</v>
      </c>
      <c r="F48" s="89" t="s">
        <v>63</v>
      </c>
      <c r="G48" s="121">
        <v>1031</v>
      </c>
    </row>
    <row r="49" spans="1:7" ht="18" customHeight="1">
      <c r="A49" s="65" t="s">
        <v>82</v>
      </c>
      <c r="B49" s="89" t="s">
        <v>14</v>
      </c>
      <c r="C49" s="89" t="s">
        <v>4</v>
      </c>
      <c r="D49" s="89" t="s">
        <v>2</v>
      </c>
      <c r="E49" s="85" t="s">
        <v>143</v>
      </c>
      <c r="F49" s="85" t="s">
        <v>63</v>
      </c>
      <c r="G49" s="122">
        <f>G50</f>
        <v>178.57999999999998</v>
      </c>
    </row>
    <row r="50" spans="1:7" s="47" customFormat="1" ht="33.75" customHeight="1">
      <c r="A50" s="164" t="s">
        <v>83</v>
      </c>
      <c r="B50" s="165" t="s">
        <v>14</v>
      </c>
      <c r="C50" s="166" t="s">
        <v>4</v>
      </c>
      <c r="D50" s="166" t="s">
        <v>16</v>
      </c>
      <c r="E50" s="166" t="s">
        <v>143</v>
      </c>
      <c r="F50" s="166" t="s">
        <v>63</v>
      </c>
      <c r="G50" s="124">
        <f>G51</f>
        <v>178.57999999999998</v>
      </c>
    </row>
    <row r="51" spans="1:7" s="47" customFormat="1" ht="33.75" customHeight="1">
      <c r="A51" s="164" t="s">
        <v>161</v>
      </c>
      <c r="B51" s="165" t="s">
        <v>14</v>
      </c>
      <c r="C51" s="166" t="s">
        <v>4</v>
      </c>
      <c r="D51" s="166" t="s">
        <v>16</v>
      </c>
      <c r="E51" s="166" t="s">
        <v>160</v>
      </c>
      <c r="F51" s="166" t="s">
        <v>63</v>
      </c>
      <c r="G51" s="124">
        <f>G55+G52</f>
        <v>178.57999999999998</v>
      </c>
    </row>
    <row r="52" spans="1:7" s="47" customFormat="1" ht="33.75" customHeight="1">
      <c r="A52" s="164" t="s">
        <v>162</v>
      </c>
      <c r="B52" s="165" t="s">
        <v>14</v>
      </c>
      <c r="C52" s="166" t="s">
        <v>4</v>
      </c>
      <c r="D52" s="166" t="s">
        <v>16</v>
      </c>
      <c r="E52" s="166" t="s">
        <v>160</v>
      </c>
      <c r="F52" s="166" t="s">
        <v>64</v>
      </c>
      <c r="G52" s="124">
        <f>SUM(G53:G54)</f>
        <v>173.57999999999998</v>
      </c>
    </row>
    <row r="53" spans="1:7" s="47" customFormat="1" ht="18" customHeight="1">
      <c r="A53" s="167" t="s">
        <v>159</v>
      </c>
      <c r="B53" s="165" t="s">
        <v>14</v>
      </c>
      <c r="C53" s="166" t="s">
        <v>4</v>
      </c>
      <c r="D53" s="166" t="s">
        <v>16</v>
      </c>
      <c r="E53" s="166" t="s">
        <v>160</v>
      </c>
      <c r="F53" s="166" t="s">
        <v>65</v>
      </c>
      <c r="G53" s="123">
        <v>135</v>
      </c>
    </row>
    <row r="54" spans="1:7" s="47" customFormat="1" ht="50.25" customHeight="1">
      <c r="A54" s="167" t="s">
        <v>158</v>
      </c>
      <c r="B54" s="165" t="s">
        <v>14</v>
      </c>
      <c r="C54" s="166" t="s">
        <v>4</v>
      </c>
      <c r="D54" s="166" t="s">
        <v>16</v>
      </c>
      <c r="E54" s="166" t="s">
        <v>160</v>
      </c>
      <c r="F54" s="166" t="s">
        <v>157</v>
      </c>
      <c r="G54" s="123">
        <v>38.58</v>
      </c>
    </row>
    <row r="55" spans="1:7" s="47" customFormat="1" ht="34.5" customHeight="1">
      <c r="A55" s="167" t="s">
        <v>72</v>
      </c>
      <c r="B55" s="165" t="s">
        <v>14</v>
      </c>
      <c r="C55" s="165" t="s">
        <v>4</v>
      </c>
      <c r="D55" s="165" t="s">
        <v>16</v>
      </c>
      <c r="E55" s="166" t="s">
        <v>160</v>
      </c>
      <c r="F55" s="166" t="s">
        <v>75</v>
      </c>
      <c r="G55" s="123">
        <f>SUM(G56)</f>
        <v>5</v>
      </c>
    </row>
    <row r="56" spans="1:7" s="47" customFormat="1" ht="36.75" customHeight="1">
      <c r="A56" s="164" t="s">
        <v>74</v>
      </c>
      <c r="B56" s="165" t="s">
        <v>14</v>
      </c>
      <c r="C56" s="165" t="s">
        <v>4</v>
      </c>
      <c r="D56" s="165" t="s">
        <v>16</v>
      </c>
      <c r="E56" s="166" t="s">
        <v>160</v>
      </c>
      <c r="F56" s="166" t="s">
        <v>76</v>
      </c>
      <c r="G56" s="123">
        <v>5</v>
      </c>
    </row>
    <row r="57" spans="1:7" ht="36.75" customHeight="1">
      <c r="A57" s="65" t="s">
        <v>126</v>
      </c>
      <c r="B57" s="89" t="s">
        <v>14</v>
      </c>
      <c r="C57" s="89" t="s">
        <v>16</v>
      </c>
      <c r="D57" s="89" t="s">
        <v>2</v>
      </c>
      <c r="E57" s="89" t="s">
        <v>143</v>
      </c>
      <c r="F57" s="89" t="s">
        <v>63</v>
      </c>
      <c r="G57" s="121">
        <f>G58+G84</f>
        <v>479</v>
      </c>
    </row>
    <row r="58" spans="1:7" ht="80.25" customHeight="1">
      <c r="A58" s="65" t="s">
        <v>298</v>
      </c>
      <c r="B58" s="85" t="s">
        <v>14</v>
      </c>
      <c r="C58" s="89" t="s">
        <v>16</v>
      </c>
      <c r="D58" s="89" t="s">
        <v>21</v>
      </c>
      <c r="E58" s="19" t="s">
        <v>145</v>
      </c>
      <c r="F58" s="89" t="s">
        <v>63</v>
      </c>
      <c r="G58" s="122">
        <f>G59+G71</f>
        <v>469</v>
      </c>
    </row>
    <row r="59" spans="1:7" s="57" customFormat="1" ht="34.5" customHeight="1">
      <c r="A59" s="64" t="s">
        <v>219</v>
      </c>
      <c r="B59" s="87" t="s">
        <v>14</v>
      </c>
      <c r="C59" s="87" t="s">
        <v>16</v>
      </c>
      <c r="D59" s="87" t="s">
        <v>21</v>
      </c>
      <c r="E59" s="18" t="s">
        <v>145</v>
      </c>
      <c r="F59" s="88" t="s">
        <v>63</v>
      </c>
      <c r="G59" s="124">
        <f>G60+G64+G66+G69+G62</f>
        <v>230</v>
      </c>
    </row>
    <row r="60" spans="1:7" s="57" customFormat="1" ht="34.5" customHeight="1">
      <c r="A60" s="63" t="s">
        <v>253</v>
      </c>
      <c r="B60" s="87" t="s">
        <v>14</v>
      </c>
      <c r="C60" s="88" t="s">
        <v>16</v>
      </c>
      <c r="D60" s="87" t="s">
        <v>21</v>
      </c>
      <c r="E60" s="17" t="s">
        <v>146</v>
      </c>
      <c r="F60" s="88" t="s">
        <v>63</v>
      </c>
      <c r="G60" s="123">
        <f>G61</f>
        <v>25</v>
      </c>
    </row>
    <row r="61" spans="1:7" s="57" customFormat="1" ht="34.5" customHeight="1">
      <c r="A61" s="63" t="s">
        <v>74</v>
      </c>
      <c r="B61" s="87" t="s">
        <v>14</v>
      </c>
      <c r="C61" s="87" t="s">
        <v>16</v>
      </c>
      <c r="D61" s="87" t="s">
        <v>21</v>
      </c>
      <c r="E61" s="17" t="s">
        <v>146</v>
      </c>
      <c r="F61" s="88" t="s">
        <v>76</v>
      </c>
      <c r="G61" s="123">
        <v>25</v>
      </c>
    </row>
    <row r="62" spans="1:7" s="57" customFormat="1" ht="34.5" customHeight="1">
      <c r="A62" s="63" t="s">
        <v>260</v>
      </c>
      <c r="B62" s="87" t="s">
        <v>14</v>
      </c>
      <c r="C62" s="87" t="s">
        <v>16</v>
      </c>
      <c r="D62" s="87" t="s">
        <v>21</v>
      </c>
      <c r="E62" s="18" t="s">
        <v>148</v>
      </c>
      <c r="F62" s="88" t="s">
        <v>63</v>
      </c>
      <c r="G62" s="124">
        <f>G63</f>
        <v>10</v>
      </c>
    </row>
    <row r="63" spans="1:7" s="57" customFormat="1" ht="34.5" customHeight="1">
      <c r="A63" s="63" t="s">
        <v>74</v>
      </c>
      <c r="B63" s="87" t="s">
        <v>14</v>
      </c>
      <c r="C63" s="87" t="s">
        <v>16</v>
      </c>
      <c r="D63" s="87" t="s">
        <v>21</v>
      </c>
      <c r="E63" s="18" t="s">
        <v>148</v>
      </c>
      <c r="F63" s="88" t="s">
        <v>76</v>
      </c>
      <c r="G63" s="123">
        <v>10</v>
      </c>
    </row>
    <row r="64" spans="1:7" s="57" customFormat="1" ht="34.5" customHeight="1">
      <c r="A64" s="64" t="s">
        <v>257</v>
      </c>
      <c r="B64" s="87" t="s">
        <v>14</v>
      </c>
      <c r="C64" s="87" t="s">
        <v>16</v>
      </c>
      <c r="D64" s="87" t="s">
        <v>21</v>
      </c>
      <c r="E64" s="18" t="s">
        <v>150</v>
      </c>
      <c r="F64" s="88" t="s">
        <v>63</v>
      </c>
      <c r="G64" s="123">
        <f>G65</f>
        <v>5</v>
      </c>
    </row>
    <row r="65" spans="1:7" s="57" customFormat="1" ht="34.5" customHeight="1">
      <c r="A65" s="63" t="s">
        <v>74</v>
      </c>
      <c r="B65" s="87" t="s">
        <v>14</v>
      </c>
      <c r="C65" s="87" t="s">
        <v>16</v>
      </c>
      <c r="D65" s="87" t="s">
        <v>21</v>
      </c>
      <c r="E65" s="18" t="s">
        <v>150</v>
      </c>
      <c r="F65" s="88" t="s">
        <v>76</v>
      </c>
      <c r="G65" s="123">
        <v>5</v>
      </c>
    </row>
    <row r="66" spans="1:7" s="57" customFormat="1" ht="66.75" customHeight="1">
      <c r="A66" s="64" t="s">
        <v>259</v>
      </c>
      <c r="B66" s="87" t="s">
        <v>14</v>
      </c>
      <c r="C66" s="87" t="s">
        <v>16</v>
      </c>
      <c r="D66" s="87" t="s">
        <v>21</v>
      </c>
      <c r="E66" s="18" t="s">
        <v>220</v>
      </c>
      <c r="F66" s="88" t="s">
        <v>63</v>
      </c>
      <c r="G66" s="124">
        <f>SUM(G67:G68)</f>
        <v>160</v>
      </c>
    </row>
    <row r="67" spans="1:7" s="57" customFormat="1" ht="36.75" customHeight="1">
      <c r="A67" s="64" t="s">
        <v>73</v>
      </c>
      <c r="B67" s="87" t="s">
        <v>14</v>
      </c>
      <c r="C67" s="87" t="s">
        <v>16</v>
      </c>
      <c r="D67" s="87" t="s">
        <v>21</v>
      </c>
      <c r="E67" s="18" t="s">
        <v>220</v>
      </c>
      <c r="F67" s="88" t="s">
        <v>71</v>
      </c>
      <c r="G67" s="124">
        <v>60</v>
      </c>
    </row>
    <row r="68" spans="1:7" s="57" customFormat="1" ht="36.75" customHeight="1">
      <c r="A68" s="64" t="s">
        <v>74</v>
      </c>
      <c r="B68" s="87" t="s">
        <v>14</v>
      </c>
      <c r="C68" s="87" t="s">
        <v>16</v>
      </c>
      <c r="D68" s="87" t="s">
        <v>21</v>
      </c>
      <c r="E68" s="18" t="s">
        <v>220</v>
      </c>
      <c r="F68" s="88" t="s">
        <v>76</v>
      </c>
      <c r="G68" s="124">
        <v>100</v>
      </c>
    </row>
    <row r="69" spans="1:7" s="57" customFormat="1" ht="19.5" customHeight="1">
      <c r="A69" s="63" t="s">
        <v>258</v>
      </c>
      <c r="B69" s="87" t="s">
        <v>14</v>
      </c>
      <c r="C69" s="87" t="s">
        <v>16</v>
      </c>
      <c r="D69" s="87" t="s">
        <v>21</v>
      </c>
      <c r="E69" s="18" t="s">
        <v>256</v>
      </c>
      <c r="F69" s="88" t="s">
        <v>63</v>
      </c>
      <c r="G69" s="123">
        <f>G70</f>
        <v>30</v>
      </c>
    </row>
    <row r="70" spans="1:7" s="57" customFormat="1" ht="36.75" customHeight="1">
      <c r="A70" s="63" t="s">
        <v>74</v>
      </c>
      <c r="B70" s="87" t="s">
        <v>14</v>
      </c>
      <c r="C70" s="87" t="s">
        <v>16</v>
      </c>
      <c r="D70" s="87" t="s">
        <v>21</v>
      </c>
      <c r="E70" s="18" t="s">
        <v>256</v>
      </c>
      <c r="F70" s="88" t="s">
        <v>76</v>
      </c>
      <c r="G70" s="123">
        <v>30</v>
      </c>
    </row>
    <row r="71" spans="1:7" s="57" customFormat="1" ht="34.5" customHeight="1">
      <c r="A71" s="64" t="s">
        <v>218</v>
      </c>
      <c r="B71" s="87" t="s">
        <v>14</v>
      </c>
      <c r="C71" s="88" t="s">
        <v>16</v>
      </c>
      <c r="D71" s="88" t="s">
        <v>21</v>
      </c>
      <c r="E71" s="18" t="s">
        <v>145</v>
      </c>
      <c r="F71" s="88" t="s">
        <v>63</v>
      </c>
      <c r="G71" s="124">
        <f>G72+G74+G76+G78+G80+G82</f>
        <v>239</v>
      </c>
    </row>
    <row r="72" spans="1:7" s="57" customFormat="1" ht="21" customHeight="1">
      <c r="A72" s="169" t="s">
        <v>254</v>
      </c>
      <c r="B72" s="87" t="s">
        <v>14</v>
      </c>
      <c r="C72" s="87" t="s">
        <v>16</v>
      </c>
      <c r="D72" s="87" t="s">
        <v>21</v>
      </c>
      <c r="E72" s="17" t="s">
        <v>146</v>
      </c>
      <c r="F72" s="88" t="s">
        <v>63</v>
      </c>
      <c r="G72" s="123">
        <f>G73</f>
        <v>69</v>
      </c>
    </row>
    <row r="73" spans="1:7" ht="36.75" customHeight="1">
      <c r="A73" s="63" t="s">
        <v>74</v>
      </c>
      <c r="B73" s="87" t="s">
        <v>14</v>
      </c>
      <c r="C73" s="87" t="s">
        <v>16</v>
      </c>
      <c r="D73" s="87" t="s">
        <v>21</v>
      </c>
      <c r="E73" s="17" t="s">
        <v>146</v>
      </c>
      <c r="F73" s="88" t="s">
        <v>76</v>
      </c>
      <c r="G73" s="123">
        <v>69</v>
      </c>
    </row>
    <row r="74" spans="1:7" ht="39" customHeight="1">
      <c r="A74" s="64" t="s">
        <v>269</v>
      </c>
      <c r="B74" s="87" t="s">
        <v>14</v>
      </c>
      <c r="C74" s="87" t="s">
        <v>16</v>
      </c>
      <c r="D74" s="87" t="s">
        <v>21</v>
      </c>
      <c r="E74" s="18" t="s">
        <v>147</v>
      </c>
      <c r="F74" s="88" t="s">
        <v>63</v>
      </c>
      <c r="G74" s="123">
        <f>G75</f>
        <v>100</v>
      </c>
    </row>
    <row r="75" spans="1:7" s="57" customFormat="1" ht="33" customHeight="1">
      <c r="A75" s="63" t="s">
        <v>74</v>
      </c>
      <c r="B75" s="87" t="s">
        <v>14</v>
      </c>
      <c r="C75" s="88" t="s">
        <v>16</v>
      </c>
      <c r="D75" s="87" t="s">
        <v>21</v>
      </c>
      <c r="E75" s="18" t="s">
        <v>147</v>
      </c>
      <c r="F75" s="88" t="s">
        <v>76</v>
      </c>
      <c r="G75" s="124">
        <v>100</v>
      </c>
    </row>
    <row r="76" spans="1:7" ht="18.75" customHeight="1">
      <c r="A76" s="63" t="s">
        <v>250</v>
      </c>
      <c r="B76" s="87" t="s">
        <v>14</v>
      </c>
      <c r="C76" s="87" t="s">
        <v>16</v>
      </c>
      <c r="D76" s="87" t="s">
        <v>21</v>
      </c>
      <c r="E76" s="18" t="s">
        <v>148</v>
      </c>
      <c r="F76" s="88" t="s">
        <v>63</v>
      </c>
      <c r="G76" s="124">
        <f>G77</f>
        <v>30</v>
      </c>
    </row>
    <row r="77" spans="1:7" ht="33" customHeight="1">
      <c r="A77" s="63" t="s">
        <v>74</v>
      </c>
      <c r="B77" s="87" t="s">
        <v>14</v>
      </c>
      <c r="C77" s="87" t="s">
        <v>16</v>
      </c>
      <c r="D77" s="87" t="s">
        <v>21</v>
      </c>
      <c r="E77" s="18" t="s">
        <v>148</v>
      </c>
      <c r="F77" s="88" t="s">
        <v>76</v>
      </c>
      <c r="G77" s="123">
        <v>30</v>
      </c>
    </row>
    <row r="78" spans="1:7" ht="19.5" customHeight="1">
      <c r="A78" s="63" t="s">
        <v>251</v>
      </c>
      <c r="B78" s="87" t="s">
        <v>14</v>
      </c>
      <c r="C78" s="87" t="s">
        <v>16</v>
      </c>
      <c r="D78" s="87" t="s">
        <v>21</v>
      </c>
      <c r="E78" s="18" t="s">
        <v>149</v>
      </c>
      <c r="F78" s="88" t="s">
        <v>63</v>
      </c>
      <c r="G78" s="123">
        <f>G79</f>
        <v>25</v>
      </c>
    </row>
    <row r="79" spans="1:7" ht="34.5" customHeight="1">
      <c r="A79" s="63" t="s">
        <v>74</v>
      </c>
      <c r="B79" s="87" t="s">
        <v>14</v>
      </c>
      <c r="C79" s="87" t="s">
        <v>16</v>
      </c>
      <c r="D79" s="87" t="s">
        <v>21</v>
      </c>
      <c r="E79" s="18" t="s">
        <v>149</v>
      </c>
      <c r="F79" s="88" t="s">
        <v>76</v>
      </c>
      <c r="G79" s="123">
        <v>25</v>
      </c>
    </row>
    <row r="80" spans="1:7" ht="34.5" customHeight="1">
      <c r="A80" s="64" t="s">
        <v>252</v>
      </c>
      <c r="B80" s="87" t="s">
        <v>14</v>
      </c>
      <c r="C80" s="87" t="s">
        <v>16</v>
      </c>
      <c r="D80" s="87" t="s">
        <v>21</v>
      </c>
      <c r="E80" s="18" t="s">
        <v>150</v>
      </c>
      <c r="F80" s="88" t="s">
        <v>63</v>
      </c>
      <c r="G80" s="123">
        <f>G81</f>
        <v>5</v>
      </c>
    </row>
    <row r="81" spans="1:7" ht="34.5" customHeight="1">
      <c r="A81" s="63" t="s">
        <v>74</v>
      </c>
      <c r="B81" s="87" t="s">
        <v>14</v>
      </c>
      <c r="C81" s="87" t="s">
        <v>16</v>
      </c>
      <c r="D81" s="87" t="s">
        <v>21</v>
      </c>
      <c r="E81" s="18" t="s">
        <v>150</v>
      </c>
      <c r="F81" s="88" t="s">
        <v>76</v>
      </c>
      <c r="G81" s="123">
        <v>5</v>
      </c>
    </row>
    <row r="82" spans="1:7" ht="21.75" customHeight="1">
      <c r="A82" s="64" t="s">
        <v>255</v>
      </c>
      <c r="B82" s="87" t="s">
        <v>14</v>
      </c>
      <c r="C82" s="87" t="s">
        <v>16</v>
      </c>
      <c r="D82" s="87" t="s">
        <v>21</v>
      </c>
      <c r="E82" s="18" t="s">
        <v>256</v>
      </c>
      <c r="F82" s="88" t="s">
        <v>63</v>
      </c>
      <c r="G82" s="123">
        <f>G83</f>
        <v>10</v>
      </c>
    </row>
    <row r="83" spans="1:7" ht="34.5" customHeight="1">
      <c r="A83" s="63" t="s">
        <v>74</v>
      </c>
      <c r="B83" s="87" t="s">
        <v>14</v>
      </c>
      <c r="C83" s="87" t="s">
        <v>16</v>
      </c>
      <c r="D83" s="87" t="s">
        <v>21</v>
      </c>
      <c r="E83" s="18" t="s">
        <v>256</v>
      </c>
      <c r="F83" s="88" t="s">
        <v>76</v>
      </c>
      <c r="G83" s="123">
        <v>10</v>
      </c>
    </row>
    <row r="84" spans="1:7" ht="34.5" customHeight="1">
      <c r="A84" s="65" t="s">
        <v>122</v>
      </c>
      <c r="B84" s="89" t="s">
        <v>14</v>
      </c>
      <c r="C84" s="89" t="s">
        <v>16</v>
      </c>
      <c r="D84" s="89" t="s">
        <v>169</v>
      </c>
      <c r="E84" s="89" t="s">
        <v>143</v>
      </c>
      <c r="F84" s="89" t="s">
        <v>63</v>
      </c>
      <c r="G84" s="122">
        <f>G85</f>
        <v>10</v>
      </c>
    </row>
    <row r="85" spans="1:7" ht="54.75" customHeight="1">
      <c r="A85" s="153" t="s">
        <v>297</v>
      </c>
      <c r="B85" s="175" t="s">
        <v>14</v>
      </c>
      <c r="C85" s="175" t="s">
        <v>16</v>
      </c>
      <c r="D85" s="175" t="s">
        <v>169</v>
      </c>
      <c r="E85" s="176" t="s">
        <v>151</v>
      </c>
      <c r="F85" s="176" t="s">
        <v>63</v>
      </c>
      <c r="G85" s="122">
        <f>G86</f>
        <v>10</v>
      </c>
    </row>
    <row r="86" spans="1:7" ht="34.5" customHeight="1">
      <c r="A86" s="169" t="s">
        <v>127</v>
      </c>
      <c r="B86" s="177" t="s">
        <v>14</v>
      </c>
      <c r="C86" s="177" t="s">
        <v>16</v>
      </c>
      <c r="D86" s="177" t="s">
        <v>169</v>
      </c>
      <c r="E86" s="178" t="s">
        <v>151</v>
      </c>
      <c r="F86" s="178" t="s">
        <v>63</v>
      </c>
      <c r="G86" s="123">
        <f>G87</f>
        <v>10</v>
      </c>
    </row>
    <row r="87" spans="1:7" ht="34.5" customHeight="1">
      <c r="A87" s="169" t="s">
        <v>74</v>
      </c>
      <c r="B87" s="177" t="s">
        <v>14</v>
      </c>
      <c r="C87" s="177" t="s">
        <v>16</v>
      </c>
      <c r="D87" s="177" t="s">
        <v>169</v>
      </c>
      <c r="E87" s="178" t="s">
        <v>151</v>
      </c>
      <c r="F87" s="178" t="s">
        <v>76</v>
      </c>
      <c r="G87" s="123">
        <v>10</v>
      </c>
    </row>
    <row r="88" spans="1:7" s="8" customFormat="1" ht="18.75" customHeight="1">
      <c r="A88" s="65" t="s">
        <v>132</v>
      </c>
      <c r="B88" s="85" t="s">
        <v>14</v>
      </c>
      <c r="C88" s="85" t="s">
        <v>3</v>
      </c>
      <c r="D88" s="85" t="s">
        <v>2</v>
      </c>
      <c r="E88" s="19" t="s">
        <v>143</v>
      </c>
      <c r="F88" s="19" t="s">
        <v>63</v>
      </c>
      <c r="G88" s="125">
        <f>G89</f>
        <v>950</v>
      </c>
    </row>
    <row r="89" spans="1:7" ht="66.75" customHeight="1">
      <c r="A89" s="153" t="s">
        <v>291</v>
      </c>
      <c r="B89" s="89" t="s">
        <v>14</v>
      </c>
      <c r="C89" s="89" t="s">
        <v>3</v>
      </c>
      <c r="D89" s="89" t="s">
        <v>20</v>
      </c>
      <c r="E89" s="89" t="s">
        <v>280</v>
      </c>
      <c r="F89" s="89" t="s">
        <v>63</v>
      </c>
      <c r="G89" s="122">
        <f>G90+G93+G95</f>
        <v>950</v>
      </c>
    </row>
    <row r="90" spans="1:7" s="56" customFormat="1" ht="23.25" customHeight="1">
      <c r="A90" s="164" t="s">
        <v>262</v>
      </c>
      <c r="B90" s="165" t="s">
        <v>14</v>
      </c>
      <c r="C90" s="166" t="s">
        <v>3</v>
      </c>
      <c r="D90" s="166" t="s">
        <v>20</v>
      </c>
      <c r="E90" s="168" t="s">
        <v>152</v>
      </c>
      <c r="F90" s="168" t="s">
        <v>63</v>
      </c>
      <c r="G90" s="118">
        <f>SUM(G91:G92)</f>
        <v>100</v>
      </c>
    </row>
    <row r="91" spans="1:7" s="47" customFormat="1" ht="33.75" customHeight="1">
      <c r="A91" s="63" t="s">
        <v>74</v>
      </c>
      <c r="B91" s="165" t="s">
        <v>14</v>
      </c>
      <c r="C91" s="166" t="s">
        <v>3</v>
      </c>
      <c r="D91" s="166" t="s">
        <v>20</v>
      </c>
      <c r="E91" s="168" t="s">
        <v>152</v>
      </c>
      <c r="F91" s="168" t="s">
        <v>76</v>
      </c>
      <c r="G91" s="118">
        <v>22</v>
      </c>
    </row>
    <row r="92" spans="1:7" s="47" customFormat="1" ht="24.75" customHeight="1">
      <c r="A92" s="64" t="s">
        <v>287</v>
      </c>
      <c r="B92" s="165" t="s">
        <v>14</v>
      </c>
      <c r="C92" s="166" t="s">
        <v>3</v>
      </c>
      <c r="D92" s="166" t="s">
        <v>20</v>
      </c>
      <c r="E92" s="168" t="s">
        <v>152</v>
      </c>
      <c r="F92" s="168" t="s">
        <v>286</v>
      </c>
      <c r="G92" s="118">
        <v>78</v>
      </c>
    </row>
    <row r="93" spans="1:7" s="47" customFormat="1" ht="51.75" customHeight="1">
      <c r="A93" s="167" t="s">
        <v>263</v>
      </c>
      <c r="B93" s="165" t="s">
        <v>14</v>
      </c>
      <c r="C93" s="166" t="s">
        <v>3</v>
      </c>
      <c r="D93" s="166" t="s">
        <v>20</v>
      </c>
      <c r="E93" s="168" t="s">
        <v>153</v>
      </c>
      <c r="F93" s="168" t="s">
        <v>63</v>
      </c>
      <c r="G93" s="118">
        <f>G94</f>
        <v>750</v>
      </c>
    </row>
    <row r="94" spans="1:7" s="47" customFormat="1" ht="33.75" customHeight="1">
      <c r="A94" s="167" t="s">
        <v>74</v>
      </c>
      <c r="B94" s="165" t="s">
        <v>14</v>
      </c>
      <c r="C94" s="166" t="s">
        <v>3</v>
      </c>
      <c r="D94" s="166" t="s">
        <v>20</v>
      </c>
      <c r="E94" s="168" t="s">
        <v>153</v>
      </c>
      <c r="F94" s="168" t="s">
        <v>76</v>
      </c>
      <c r="G94" s="118">
        <v>750</v>
      </c>
    </row>
    <row r="95" spans="1:7" s="47" customFormat="1" ht="51.75" customHeight="1">
      <c r="A95" s="167" t="s">
        <v>261</v>
      </c>
      <c r="B95" s="165" t="s">
        <v>14</v>
      </c>
      <c r="C95" s="166" t="s">
        <v>3</v>
      </c>
      <c r="D95" s="166" t="s">
        <v>20</v>
      </c>
      <c r="E95" s="168" t="s">
        <v>278</v>
      </c>
      <c r="F95" s="168" t="s">
        <v>63</v>
      </c>
      <c r="G95" s="118">
        <f>G96</f>
        <v>100</v>
      </c>
    </row>
    <row r="96" spans="1:7" s="47" customFormat="1" ht="33.75" customHeight="1">
      <c r="A96" s="167" t="s">
        <v>74</v>
      </c>
      <c r="B96" s="165" t="s">
        <v>14</v>
      </c>
      <c r="C96" s="166" t="s">
        <v>3</v>
      </c>
      <c r="D96" s="166" t="s">
        <v>20</v>
      </c>
      <c r="E96" s="168" t="s">
        <v>278</v>
      </c>
      <c r="F96" s="168" t="s">
        <v>76</v>
      </c>
      <c r="G96" s="118">
        <v>100</v>
      </c>
    </row>
    <row r="97" spans="1:7" s="8" customFormat="1" ht="16.5" customHeight="1">
      <c r="A97" s="65" t="s">
        <v>134</v>
      </c>
      <c r="B97" s="85" t="s">
        <v>14</v>
      </c>
      <c r="C97" s="89" t="s">
        <v>5</v>
      </c>
      <c r="D97" s="89" t="s">
        <v>2</v>
      </c>
      <c r="E97" s="19" t="s">
        <v>143</v>
      </c>
      <c r="F97" s="89" t="s">
        <v>63</v>
      </c>
      <c r="G97" s="122">
        <f>G98+G110</f>
        <v>6480</v>
      </c>
    </row>
    <row r="98" spans="1:7" s="8" customFormat="1" ht="16.5" customHeight="1">
      <c r="A98" s="65" t="s">
        <v>85</v>
      </c>
      <c r="B98" s="85" t="s">
        <v>14</v>
      </c>
      <c r="C98" s="89" t="s">
        <v>5</v>
      </c>
      <c r="D98" s="89" t="s">
        <v>16</v>
      </c>
      <c r="E98" s="19" t="s">
        <v>143</v>
      </c>
      <c r="F98" s="89" t="s">
        <v>63</v>
      </c>
      <c r="G98" s="122">
        <f>G99+G106</f>
        <v>2345</v>
      </c>
    </row>
    <row r="99" spans="1:7" s="57" customFormat="1" ht="54" customHeight="1">
      <c r="A99" s="184" t="s">
        <v>296</v>
      </c>
      <c r="B99" s="175" t="s">
        <v>14</v>
      </c>
      <c r="C99" s="175" t="s">
        <v>5</v>
      </c>
      <c r="D99" s="175" t="s">
        <v>16</v>
      </c>
      <c r="E99" s="176" t="s">
        <v>154</v>
      </c>
      <c r="F99" s="175" t="s">
        <v>63</v>
      </c>
      <c r="G99" s="122">
        <f>G100+G102+G104</f>
        <v>2195</v>
      </c>
    </row>
    <row r="100" spans="1:7" s="57" customFormat="1" ht="33" customHeight="1">
      <c r="A100" s="169" t="s">
        <v>72</v>
      </c>
      <c r="B100" s="177" t="s">
        <v>14</v>
      </c>
      <c r="C100" s="185" t="s">
        <v>5</v>
      </c>
      <c r="D100" s="185" t="s">
        <v>16</v>
      </c>
      <c r="E100" s="186" t="s">
        <v>154</v>
      </c>
      <c r="F100" s="185" t="s">
        <v>75</v>
      </c>
      <c r="G100" s="124">
        <f>G101</f>
        <v>1430</v>
      </c>
    </row>
    <row r="101" spans="1:7" s="57" customFormat="1" ht="33" customHeight="1">
      <c r="A101" s="169" t="s">
        <v>74</v>
      </c>
      <c r="B101" s="177" t="s">
        <v>14</v>
      </c>
      <c r="C101" s="185" t="s">
        <v>5</v>
      </c>
      <c r="D101" s="185" t="s">
        <v>16</v>
      </c>
      <c r="E101" s="186" t="s">
        <v>154</v>
      </c>
      <c r="F101" s="185" t="s">
        <v>76</v>
      </c>
      <c r="G101" s="124">
        <v>1430</v>
      </c>
    </row>
    <row r="102" spans="1:7" s="57" customFormat="1" ht="22.5" customHeight="1">
      <c r="A102" s="187" t="s">
        <v>241</v>
      </c>
      <c r="B102" s="177" t="s">
        <v>14</v>
      </c>
      <c r="C102" s="185" t="s">
        <v>5</v>
      </c>
      <c r="D102" s="185" t="s">
        <v>16</v>
      </c>
      <c r="E102" s="186" t="s">
        <v>154</v>
      </c>
      <c r="F102" s="185" t="s">
        <v>239</v>
      </c>
      <c r="G102" s="124">
        <f>G103</f>
        <v>755</v>
      </c>
    </row>
    <row r="103" spans="1:7" s="57" customFormat="1" ht="54" customHeight="1">
      <c r="A103" s="169" t="s">
        <v>240</v>
      </c>
      <c r="B103" s="177" t="s">
        <v>14</v>
      </c>
      <c r="C103" s="185" t="s">
        <v>5</v>
      </c>
      <c r="D103" s="185" t="s">
        <v>16</v>
      </c>
      <c r="E103" s="186" t="s">
        <v>154</v>
      </c>
      <c r="F103" s="185" t="s">
        <v>238</v>
      </c>
      <c r="G103" s="124">
        <v>755</v>
      </c>
    </row>
    <row r="104" spans="1:7" s="57" customFormat="1" ht="18.75" customHeight="1">
      <c r="A104" s="192" t="s">
        <v>289</v>
      </c>
      <c r="B104" s="177" t="s">
        <v>14</v>
      </c>
      <c r="C104" s="185" t="s">
        <v>5</v>
      </c>
      <c r="D104" s="185" t="s">
        <v>16</v>
      </c>
      <c r="E104" s="186" t="s">
        <v>154</v>
      </c>
      <c r="F104" s="185" t="s">
        <v>81</v>
      </c>
      <c r="G104" s="124">
        <f>G105</f>
        <v>10</v>
      </c>
    </row>
    <row r="105" spans="1:7" s="57" customFormat="1" ht="19.5" customHeight="1">
      <c r="A105" s="192" t="s">
        <v>290</v>
      </c>
      <c r="B105" s="177" t="s">
        <v>14</v>
      </c>
      <c r="C105" s="185" t="s">
        <v>5</v>
      </c>
      <c r="D105" s="185" t="s">
        <v>16</v>
      </c>
      <c r="E105" s="186" t="s">
        <v>154</v>
      </c>
      <c r="F105" s="185" t="s">
        <v>90</v>
      </c>
      <c r="G105" s="124">
        <v>10</v>
      </c>
    </row>
    <row r="106" spans="1:7" s="57" customFormat="1" ht="36" customHeight="1">
      <c r="A106" s="107" t="s">
        <v>270</v>
      </c>
      <c r="B106" s="170" t="s">
        <v>14</v>
      </c>
      <c r="C106" s="170" t="s">
        <v>5</v>
      </c>
      <c r="D106" s="170" t="s">
        <v>16</v>
      </c>
      <c r="E106" s="171" t="s">
        <v>143</v>
      </c>
      <c r="F106" s="171" t="s">
        <v>63</v>
      </c>
      <c r="G106" s="121">
        <f>G107</f>
        <v>150</v>
      </c>
    </row>
    <row r="107" spans="1:7" s="57" customFormat="1" ht="36" customHeight="1">
      <c r="A107" s="167" t="s">
        <v>264</v>
      </c>
      <c r="B107" s="165" t="s">
        <v>14</v>
      </c>
      <c r="C107" s="166" t="s">
        <v>5</v>
      </c>
      <c r="D107" s="166" t="s">
        <v>16</v>
      </c>
      <c r="E107" s="168" t="s">
        <v>247</v>
      </c>
      <c r="F107" s="168" t="s">
        <v>63</v>
      </c>
      <c r="G107" s="118">
        <f>G108</f>
        <v>150</v>
      </c>
    </row>
    <row r="108" spans="1:7" s="57" customFormat="1" ht="36" customHeight="1">
      <c r="A108" s="167" t="s">
        <v>72</v>
      </c>
      <c r="B108" s="165" t="s">
        <v>14</v>
      </c>
      <c r="C108" s="166" t="s">
        <v>5</v>
      </c>
      <c r="D108" s="166" t="s">
        <v>16</v>
      </c>
      <c r="E108" s="168" t="s">
        <v>247</v>
      </c>
      <c r="F108" s="168" t="s">
        <v>75</v>
      </c>
      <c r="G108" s="118">
        <f>G109</f>
        <v>150</v>
      </c>
    </row>
    <row r="109" spans="1:7" s="57" customFormat="1" ht="36" customHeight="1">
      <c r="A109" s="167" t="s">
        <v>74</v>
      </c>
      <c r="B109" s="165" t="s">
        <v>14</v>
      </c>
      <c r="C109" s="166" t="s">
        <v>5</v>
      </c>
      <c r="D109" s="166" t="s">
        <v>16</v>
      </c>
      <c r="E109" s="168" t="s">
        <v>247</v>
      </c>
      <c r="F109" s="168" t="s">
        <v>76</v>
      </c>
      <c r="G109" s="118">
        <v>150</v>
      </c>
    </row>
    <row r="110" spans="1:7" s="57" customFormat="1" ht="33" customHeight="1">
      <c r="A110" s="65" t="s">
        <v>171</v>
      </c>
      <c r="B110" s="89" t="s">
        <v>14</v>
      </c>
      <c r="C110" s="89" t="s">
        <v>5</v>
      </c>
      <c r="D110" s="89" t="s">
        <v>5</v>
      </c>
      <c r="E110" s="19" t="s">
        <v>143</v>
      </c>
      <c r="F110" s="89" t="s">
        <v>63</v>
      </c>
      <c r="G110" s="122">
        <f>G111+G115</f>
        <v>4135</v>
      </c>
    </row>
    <row r="111" spans="1:7" s="57" customFormat="1" ht="51" customHeight="1">
      <c r="A111" s="107" t="s">
        <v>295</v>
      </c>
      <c r="B111" s="170" t="s">
        <v>14</v>
      </c>
      <c r="C111" s="170" t="s">
        <v>5</v>
      </c>
      <c r="D111" s="170" t="s">
        <v>5</v>
      </c>
      <c r="E111" s="171" t="s">
        <v>143</v>
      </c>
      <c r="F111" s="170" t="s">
        <v>63</v>
      </c>
      <c r="G111" s="121">
        <f>SUM(G112)</f>
        <v>635</v>
      </c>
    </row>
    <row r="112" spans="1:7" s="57" customFormat="1" ht="21" customHeight="1">
      <c r="A112" s="164" t="s">
        <v>272</v>
      </c>
      <c r="B112" s="166" t="s">
        <v>14</v>
      </c>
      <c r="C112" s="166" t="s">
        <v>5</v>
      </c>
      <c r="D112" s="166" t="s">
        <v>5</v>
      </c>
      <c r="E112" s="168" t="s">
        <v>265</v>
      </c>
      <c r="F112" s="166" t="s">
        <v>63</v>
      </c>
      <c r="G112" s="118">
        <f>G113</f>
        <v>635</v>
      </c>
    </row>
    <row r="113" spans="1:7" s="57" customFormat="1" ht="23.25" customHeight="1">
      <c r="A113" s="164" t="s">
        <v>241</v>
      </c>
      <c r="B113" s="166" t="s">
        <v>14</v>
      </c>
      <c r="C113" s="166" t="s">
        <v>5</v>
      </c>
      <c r="D113" s="166" t="s">
        <v>5</v>
      </c>
      <c r="E113" s="168" t="s">
        <v>265</v>
      </c>
      <c r="F113" s="166" t="s">
        <v>239</v>
      </c>
      <c r="G113" s="118">
        <f>G114</f>
        <v>635</v>
      </c>
    </row>
    <row r="114" spans="1:7" s="57" customFormat="1" ht="33" customHeight="1">
      <c r="A114" s="164" t="s">
        <v>240</v>
      </c>
      <c r="B114" s="166" t="s">
        <v>14</v>
      </c>
      <c r="C114" s="166" t="s">
        <v>5</v>
      </c>
      <c r="D114" s="166" t="s">
        <v>5</v>
      </c>
      <c r="E114" s="168" t="s">
        <v>265</v>
      </c>
      <c r="F114" s="166" t="s">
        <v>238</v>
      </c>
      <c r="G114" s="118">
        <v>635</v>
      </c>
    </row>
    <row r="115" spans="1:7" s="57" customFormat="1" ht="16.5" customHeight="1">
      <c r="A115" s="179" t="s">
        <v>124</v>
      </c>
      <c r="B115" s="89" t="s">
        <v>14</v>
      </c>
      <c r="C115" s="89" t="s">
        <v>5</v>
      </c>
      <c r="D115" s="89" t="s">
        <v>5</v>
      </c>
      <c r="E115" s="19" t="s">
        <v>172</v>
      </c>
      <c r="F115" s="89" t="s">
        <v>63</v>
      </c>
      <c r="G115" s="122">
        <f>G116</f>
        <v>3500</v>
      </c>
    </row>
    <row r="116" spans="1:7" s="57" customFormat="1" ht="16.5" customHeight="1">
      <c r="A116" s="64" t="s">
        <v>241</v>
      </c>
      <c r="B116" s="87" t="s">
        <v>14</v>
      </c>
      <c r="C116" s="88" t="s">
        <v>5</v>
      </c>
      <c r="D116" s="88" t="s">
        <v>5</v>
      </c>
      <c r="E116" s="18" t="s">
        <v>172</v>
      </c>
      <c r="F116" s="88" t="s">
        <v>239</v>
      </c>
      <c r="G116" s="124">
        <f>G117</f>
        <v>3500</v>
      </c>
    </row>
    <row r="117" spans="1:7" s="57" customFormat="1" ht="54.75" customHeight="1">
      <c r="A117" s="63" t="s">
        <v>240</v>
      </c>
      <c r="B117" s="87" t="s">
        <v>14</v>
      </c>
      <c r="C117" s="88" t="s">
        <v>5</v>
      </c>
      <c r="D117" s="88" t="s">
        <v>5</v>
      </c>
      <c r="E117" s="18" t="s">
        <v>172</v>
      </c>
      <c r="F117" s="88" t="s">
        <v>238</v>
      </c>
      <c r="G117" s="124">
        <v>3500</v>
      </c>
    </row>
    <row r="118" spans="1:7" s="57" customFormat="1" ht="51" customHeight="1">
      <c r="A118" s="153" t="s">
        <v>294</v>
      </c>
      <c r="B118" s="89" t="s">
        <v>14</v>
      </c>
      <c r="C118" s="89" t="s">
        <v>273</v>
      </c>
      <c r="D118" s="89" t="s">
        <v>273</v>
      </c>
      <c r="E118" s="19" t="s">
        <v>274</v>
      </c>
      <c r="F118" s="89" t="s">
        <v>63</v>
      </c>
      <c r="G118" s="122">
        <f>G119</f>
        <v>665</v>
      </c>
    </row>
    <row r="119" spans="1:7" s="57" customFormat="1" ht="21" customHeight="1">
      <c r="A119" s="169" t="s">
        <v>275</v>
      </c>
      <c r="B119" s="87" t="s">
        <v>14</v>
      </c>
      <c r="C119" s="88" t="s">
        <v>273</v>
      </c>
      <c r="D119" s="88" t="s">
        <v>273</v>
      </c>
      <c r="E119" s="18" t="s">
        <v>274</v>
      </c>
      <c r="F119" s="88" t="s">
        <v>239</v>
      </c>
      <c r="G119" s="124">
        <f>G120</f>
        <v>665</v>
      </c>
    </row>
    <row r="120" spans="1:7" s="57" customFormat="1" ht="21.75" customHeight="1">
      <c r="A120" s="64" t="s">
        <v>241</v>
      </c>
      <c r="B120" s="87" t="s">
        <v>14</v>
      </c>
      <c r="C120" s="88" t="s">
        <v>273</v>
      </c>
      <c r="D120" s="88" t="s">
        <v>273</v>
      </c>
      <c r="E120" s="18" t="s">
        <v>274</v>
      </c>
      <c r="F120" s="88" t="s">
        <v>238</v>
      </c>
      <c r="G120" s="124">
        <v>665</v>
      </c>
    </row>
    <row r="121" spans="1:7" s="8" customFormat="1" ht="20.25" customHeight="1">
      <c r="A121" s="66" t="s">
        <v>223</v>
      </c>
      <c r="B121" s="85" t="s">
        <v>14</v>
      </c>
      <c r="C121" s="85" t="s">
        <v>6</v>
      </c>
      <c r="D121" s="85" t="s">
        <v>1</v>
      </c>
      <c r="E121" s="19" t="s">
        <v>143</v>
      </c>
      <c r="F121" s="19" t="s">
        <v>63</v>
      </c>
      <c r="G121" s="120">
        <f>G122</f>
        <v>1200</v>
      </c>
    </row>
    <row r="122" spans="1:7" s="57" customFormat="1" ht="20.25" customHeight="1">
      <c r="A122" s="64" t="s">
        <v>233</v>
      </c>
      <c r="B122" s="87" t="s">
        <v>14</v>
      </c>
      <c r="C122" s="88" t="s">
        <v>6</v>
      </c>
      <c r="D122" s="88" t="s">
        <v>1</v>
      </c>
      <c r="E122" s="18" t="s">
        <v>234</v>
      </c>
      <c r="F122" s="18" t="s">
        <v>63</v>
      </c>
      <c r="G122" s="118">
        <f>G123</f>
        <v>1200</v>
      </c>
    </row>
    <row r="123" spans="1:7" s="57" customFormat="1" ht="15.75" customHeight="1">
      <c r="A123" s="64" t="s">
        <v>164</v>
      </c>
      <c r="B123" s="87" t="s">
        <v>14</v>
      </c>
      <c r="C123" s="87" t="s">
        <v>6</v>
      </c>
      <c r="D123" s="87" t="s">
        <v>1</v>
      </c>
      <c r="E123" s="18" t="s">
        <v>234</v>
      </c>
      <c r="F123" s="18" t="s">
        <v>165</v>
      </c>
      <c r="G123" s="117">
        <v>1200</v>
      </c>
    </row>
    <row r="124" spans="1:7" s="8" customFormat="1" ht="20.25" customHeight="1">
      <c r="A124" s="65" t="s">
        <v>86</v>
      </c>
      <c r="B124" s="85" t="s">
        <v>14</v>
      </c>
      <c r="C124" s="89" t="s">
        <v>21</v>
      </c>
      <c r="D124" s="89" t="s">
        <v>1</v>
      </c>
      <c r="E124" s="19" t="s">
        <v>143</v>
      </c>
      <c r="F124" s="19" t="s">
        <v>63</v>
      </c>
      <c r="G124" s="120">
        <f>G125</f>
        <v>317.56</v>
      </c>
    </row>
    <row r="125" spans="1:7" s="57" customFormat="1" ht="20.25" customHeight="1">
      <c r="A125" s="63" t="s">
        <v>87</v>
      </c>
      <c r="B125" s="87" t="s">
        <v>14</v>
      </c>
      <c r="C125" s="88" t="s">
        <v>21</v>
      </c>
      <c r="D125" s="88" t="s">
        <v>1</v>
      </c>
      <c r="E125" s="88" t="s">
        <v>155</v>
      </c>
      <c r="F125" s="18" t="s">
        <v>92</v>
      </c>
      <c r="G125" s="117">
        <f>G126</f>
        <v>317.56</v>
      </c>
    </row>
    <row r="126" spans="1:7" s="57" customFormat="1" ht="36" customHeight="1">
      <c r="A126" s="63" t="s">
        <v>88</v>
      </c>
      <c r="B126" s="87" t="s">
        <v>14</v>
      </c>
      <c r="C126" s="88" t="s">
        <v>21</v>
      </c>
      <c r="D126" s="88" t="s">
        <v>1</v>
      </c>
      <c r="E126" s="88" t="s">
        <v>155</v>
      </c>
      <c r="F126" s="88" t="s">
        <v>91</v>
      </c>
      <c r="G126" s="118">
        <v>317.56</v>
      </c>
    </row>
    <row r="127" spans="1:7" s="57" customFormat="1" ht="36" customHeight="1">
      <c r="A127" s="65" t="s">
        <v>217</v>
      </c>
      <c r="B127" s="89" t="s">
        <v>14</v>
      </c>
      <c r="C127" s="89" t="s">
        <v>168</v>
      </c>
      <c r="D127" s="89" t="s">
        <v>2</v>
      </c>
      <c r="E127" s="89" t="s">
        <v>143</v>
      </c>
      <c r="F127" s="89" t="s">
        <v>63</v>
      </c>
      <c r="G127" s="121">
        <f>G128</f>
        <v>465</v>
      </c>
    </row>
    <row r="128" spans="1:7" s="8" customFormat="1" ht="52.5" customHeight="1">
      <c r="A128" s="153" t="s">
        <v>294</v>
      </c>
      <c r="B128" s="85" t="s">
        <v>14</v>
      </c>
      <c r="C128" s="89" t="s">
        <v>168</v>
      </c>
      <c r="D128" s="89" t="s">
        <v>2</v>
      </c>
      <c r="E128" s="19" t="s">
        <v>156</v>
      </c>
      <c r="F128" s="19" t="s">
        <v>63</v>
      </c>
      <c r="G128" s="122">
        <f>G129</f>
        <v>465</v>
      </c>
    </row>
    <row r="129" spans="1:7" s="57" customFormat="1" ht="36" customHeight="1">
      <c r="A129" s="63" t="s">
        <v>121</v>
      </c>
      <c r="B129" s="87" t="s">
        <v>14</v>
      </c>
      <c r="C129" s="88" t="s">
        <v>168</v>
      </c>
      <c r="D129" s="88" t="s">
        <v>5</v>
      </c>
      <c r="E129" s="18" t="s">
        <v>156</v>
      </c>
      <c r="F129" s="18" t="s">
        <v>63</v>
      </c>
      <c r="G129" s="124">
        <f>G130</f>
        <v>465</v>
      </c>
    </row>
    <row r="130" spans="1:7" s="57" customFormat="1" ht="20.25" customHeight="1">
      <c r="A130" s="64" t="s">
        <v>241</v>
      </c>
      <c r="B130" s="87" t="s">
        <v>14</v>
      </c>
      <c r="C130" s="88" t="s">
        <v>168</v>
      </c>
      <c r="D130" s="88" t="s">
        <v>5</v>
      </c>
      <c r="E130" s="18" t="s">
        <v>156</v>
      </c>
      <c r="F130" s="18" t="s">
        <v>239</v>
      </c>
      <c r="G130" s="124">
        <f>G131</f>
        <v>465</v>
      </c>
    </row>
    <row r="131" spans="1:7" s="57" customFormat="1" ht="36" customHeight="1">
      <c r="A131" s="63" t="s">
        <v>240</v>
      </c>
      <c r="B131" s="87" t="s">
        <v>14</v>
      </c>
      <c r="C131" s="88" t="s">
        <v>168</v>
      </c>
      <c r="D131" s="88" t="s">
        <v>5</v>
      </c>
      <c r="E131" s="18" t="s">
        <v>156</v>
      </c>
      <c r="F131" s="18" t="s">
        <v>238</v>
      </c>
      <c r="G131" s="124">
        <v>465</v>
      </c>
    </row>
    <row r="132" spans="1:7" s="57" customFormat="1" ht="22.5" customHeight="1">
      <c r="A132" s="65" t="s">
        <v>167</v>
      </c>
      <c r="B132" s="89" t="s">
        <v>14</v>
      </c>
      <c r="C132" s="89" t="s">
        <v>169</v>
      </c>
      <c r="D132" s="89" t="s">
        <v>16</v>
      </c>
      <c r="E132" s="19" t="s">
        <v>279</v>
      </c>
      <c r="F132" s="19" t="s">
        <v>63</v>
      </c>
      <c r="G132" s="122">
        <f>G133</f>
        <v>10.5</v>
      </c>
    </row>
    <row r="133" spans="1:7" s="57" customFormat="1" ht="20.25" customHeight="1">
      <c r="A133" s="63" t="s">
        <v>164</v>
      </c>
      <c r="B133" s="87" t="s">
        <v>14</v>
      </c>
      <c r="C133" s="88" t="s">
        <v>169</v>
      </c>
      <c r="D133" s="88" t="s">
        <v>16</v>
      </c>
      <c r="E133" s="18" t="s">
        <v>279</v>
      </c>
      <c r="F133" s="18" t="s">
        <v>165</v>
      </c>
      <c r="G133" s="118">
        <v>10.5</v>
      </c>
    </row>
    <row r="134" spans="1:7" ht="15.75">
      <c r="A134" s="66" t="s">
        <v>89</v>
      </c>
      <c r="B134" s="77"/>
      <c r="C134" s="6"/>
      <c r="D134" s="6"/>
      <c r="E134" s="5"/>
      <c r="F134" s="5"/>
      <c r="G134" s="180">
        <f>G12+G49+G57+G88+G97+G121+G124+G127+G132+G118+G48</f>
        <v>20903.84</v>
      </c>
    </row>
    <row r="135" spans="1:7" ht="15.75">
      <c r="A135" s="67"/>
      <c r="B135" s="78"/>
      <c r="C135" s="14"/>
      <c r="D135" s="14"/>
      <c r="E135" s="9"/>
      <c r="F135" s="9"/>
      <c r="G135" s="79"/>
    </row>
    <row r="136" spans="1:7" ht="18.75">
      <c r="A136" s="154" t="s">
        <v>12</v>
      </c>
      <c r="B136" s="78"/>
      <c r="C136" s="14"/>
      <c r="D136" s="14"/>
      <c r="E136" s="9"/>
      <c r="F136" s="58"/>
      <c r="G136" s="155" t="s">
        <v>28</v>
      </c>
    </row>
    <row r="137" spans="1:7" ht="15.75">
      <c r="A137" s="67"/>
      <c r="B137" s="74"/>
      <c r="C137" s="14"/>
      <c r="D137" s="14"/>
      <c r="E137" s="9"/>
      <c r="F137" s="9"/>
      <c r="G137" s="80"/>
    </row>
    <row r="138" spans="1:7" ht="15.75">
      <c r="A138" s="67"/>
      <c r="B138" s="74"/>
      <c r="C138" s="14"/>
      <c r="D138" s="14"/>
      <c r="E138" s="9"/>
      <c r="F138" s="9"/>
      <c r="G138" s="80"/>
    </row>
    <row r="139" spans="1:7" ht="15.75">
      <c r="A139" s="68"/>
      <c r="B139" s="75"/>
      <c r="C139" s="8"/>
      <c r="D139" s="8"/>
      <c r="E139" s="55"/>
      <c r="F139" s="8"/>
      <c r="G139" s="111"/>
    </row>
    <row r="140" spans="1:7" ht="15.75">
      <c r="A140" s="69"/>
      <c r="B140" s="76"/>
      <c r="C140" s="8"/>
      <c r="D140" s="8"/>
      <c r="E140" s="55"/>
      <c r="F140" s="8"/>
      <c r="G140" s="111"/>
    </row>
  </sheetData>
  <sheetProtection/>
  <mergeCells count="6">
    <mergeCell ref="F8:G8"/>
    <mergeCell ref="E2:G2"/>
    <mergeCell ref="E3:G3"/>
    <mergeCell ref="E4:G4"/>
    <mergeCell ref="A7:G7"/>
    <mergeCell ref="A6:G6"/>
  </mergeCells>
  <printOptions/>
  <pageMargins left="0.7874015748031497" right="0.1968503937007874" top="0.3937007874015748" bottom="0.1968503937007874" header="0.31496062992125984" footer="0.2362204724409449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0">
      <selection activeCell="C1" sqref="C1:D1"/>
    </sheetView>
  </sheetViews>
  <sheetFormatPr defaultColWidth="9.00390625" defaultRowHeight="12.75"/>
  <cols>
    <col min="1" max="1" width="26.125" style="0" customWidth="1"/>
    <col min="2" max="2" width="30.75390625" style="0" customWidth="1"/>
    <col min="3" max="3" width="13.75390625" style="0" customWidth="1"/>
    <col min="4" max="4" width="16.875" style="0" customWidth="1"/>
  </cols>
  <sheetData>
    <row r="1" spans="2:4" ht="15.75">
      <c r="B1" s="97"/>
      <c r="C1" s="200"/>
      <c r="D1" s="200"/>
    </row>
    <row r="2" spans="2:4" ht="15.75">
      <c r="B2" s="59" t="s">
        <v>103</v>
      </c>
      <c r="C2" s="204" t="s">
        <v>228</v>
      </c>
      <c r="D2" s="204"/>
    </row>
    <row r="3" spans="2:4" ht="14.25" customHeight="1">
      <c r="B3" s="59" t="s">
        <v>104</v>
      </c>
      <c r="C3" s="204" t="s">
        <v>105</v>
      </c>
      <c r="D3" s="204"/>
    </row>
    <row r="4" spans="2:4" ht="17.25" customHeight="1">
      <c r="B4" s="59" t="s">
        <v>104</v>
      </c>
      <c r="C4" s="204" t="s">
        <v>229</v>
      </c>
      <c r="D4" s="204"/>
    </row>
    <row r="5" spans="2:3" ht="15.75">
      <c r="B5" s="1"/>
      <c r="C5" s="1"/>
    </row>
    <row r="6" spans="1:5" ht="13.5" customHeight="1">
      <c r="A6" s="212" t="s">
        <v>106</v>
      </c>
      <c r="B6" s="212"/>
      <c r="C6" s="212"/>
      <c r="D6" s="212"/>
      <c r="E6" s="53"/>
    </row>
    <row r="7" spans="1:4" ht="15.75">
      <c r="A7" s="211" t="s">
        <v>302</v>
      </c>
      <c r="B7" s="211"/>
      <c r="C7" s="211"/>
      <c r="D7" s="211"/>
    </row>
    <row r="8" spans="2:4" ht="15.75">
      <c r="B8" s="1"/>
      <c r="C8" s="1"/>
      <c r="D8" s="49" t="s">
        <v>119</v>
      </c>
    </row>
    <row r="9" spans="1:4" ht="63" customHeight="1">
      <c r="A9" s="10" t="s">
        <v>10</v>
      </c>
      <c r="B9" s="207" t="s">
        <v>18</v>
      </c>
      <c r="C9" s="208"/>
      <c r="D9" s="7" t="s">
        <v>11</v>
      </c>
    </row>
    <row r="10" spans="1:4" ht="12.75" customHeight="1">
      <c r="A10" s="140">
        <v>1</v>
      </c>
      <c r="B10" s="213">
        <v>2</v>
      </c>
      <c r="C10" s="214"/>
      <c r="D10" s="139">
        <v>3</v>
      </c>
    </row>
    <row r="11" spans="1:4" ht="30.75" customHeight="1">
      <c r="A11" s="100" t="s">
        <v>120</v>
      </c>
      <c r="B11" s="209" t="s">
        <v>23</v>
      </c>
      <c r="C11" s="210"/>
      <c r="D11" s="102">
        <f>SUM(D12)</f>
        <v>0</v>
      </c>
    </row>
    <row r="12" spans="1:6" ht="29.25" customHeight="1">
      <c r="A12" s="101" t="s">
        <v>107</v>
      </c>
      <c r="B12" s="217" t="s">
        <v>24</v>
      </c>
      <c r="C12" s="218"/>
      <c r="D12" s="102">
        <f>SUM(D15+D17)</f>
        <v>0</v>
      </c>
      <c r="E12" s="12"/>
      <c r="F12" s="11"/>
    </row>
    <row r="13" spans="1:6" ht="29.25" customHeight="1">
      <c r="A13" s="98" t="s">
        <v>109</v>
      </c>
      <c r="B13" s="215" t="s">
        <v>108</v>
      </c>
      <c r="C13" s="216"/>
      <c r="D13" s="182">
        <f>D14</f>
        <v>-20903.84</v>
      </c>
      <c r="E13" s="12"/>
      <c r="F13" s="11"/>
    </row>
    <row r="14" spans="1:6" ht="30" customHeight="1">
      <c r="A14" s="98" t="s">
        <v>109</v>
      </c>
      <c r="B14" s="215" t="s">
        <v>25</v>
      </c>
      <c r="C14" s="216"/>
      <c r="D14" s="183">
        <f>D15</f>
        <v>-20903.84</v>
      </c>
      <c r="E14" s="12"/>
      <c r="F14" s="11"/>
    </row>
    <row r="15" spans="1:6" ht="29.25" customHeight="1">
      <c r="A15" s="98" t="s">
        <v>115</v>
      </c>
      <c r="B15" s="215" t="s">
        <v>110</v>
      </c>
      <c r="C15" s="216"/>
      <c r="D15" s="183">
        <f>-доходы!C41</f>
        <v>-20903.84</v>
      </c>
      <c r="E15" s="12"/>
      <c r="F15" s="11"/>
    </row>
    <row r="16" spans="1:6" ht="19.5" customHeight="1">
      <c r="A16" s="99" t="s">
        <v>114</v>
      </c>
      <c r="B16" s="215" t="s">
        <v>111</v>
      </c>
      <c r="C16" s="216"/>
      <c r="D16" s="183">
        <f>D17</f>
        <v>20903.84</v>
      </c>
      <c r="E16" s="12"/>
      <c r="F16" s="11"/>
    </row>
    <row r="17" spans="1:6" ht="34.5" customHeight="1">
      <c r="A17" s="99" t="s">
        <v>116</v>
      </c>
      <c r="B17" s="215" t="s">
        <v>112</v>
      </c>
      <c r="C17" s="216"/>
      <c r="D17" s="183">
        <f>D18</f>
        <v>20903.84</v>
      </c>
      <c r="E17" s="12"/>
      <c r="F17" s="11"/>
    </row>
    <row r="18" spans="1:6" ht="33" customHeight="1">
      <c r="A18" s="99" t="s">
        <v>117</v>
      </c>
      <c r="B18" s="215" t="s">
        <v>113</v>
      </c>
      <c r="C18" s="216"/>
      <c r="D18" s="183">
        <f>'прил.4'!G134</f>
        <v>20903.84</v>
      </c>
      <c r="E18" s="12"/>
      <c r="F18" s="11"/>
    </row>
    <row r="19" spans="1:4" ht="15.75">
      <c r="A19" s="11"/>
      <c r="B19" s="13"/>
      <c r="C19" s="13"/>
      <c r="D19" s="11"/>
    </row>
    <row r="20" spans="2:3" ht="15.75">
      <c r="B20" s="1"/>
      <c r="C20" s="1"/>
    </row>
    <row r="21" spans="1:4" ht="18.75">
      <c r="A21" s="158" t="s">
        <v>118</v>
      </c>
      <c r="B21" s="158"/>
      <c r="C21" s="158"/>
      <c r="D21" s="157" t="s">
        <v>28</v>
      </c>
    </row>
    <row r="22" spans="1:4" ht="15.75">
      <c r="A22" s="49"/>
      <c r="B22" s="49"/>
      <c r="C22" s="49"/>
      <c r="D22" s="49"/>
    </row>
    <row r="23" spans="1:4" ht="15.75">
      <c r="A23" s="49"/>
      <c r="B23" s="49"/>
      <c r="C23" s="49"/>
      <c r="D23" s="49"/>
    </row>
  </sheetData>
  <sheetProtection/>
  <mergeCells count="16">
    <mergeCell ref="B17:C17"/>
    <mergeCell ref="B18:C18"/>
    <mergeCell ref="B13:C13"/>
    <mergeCell ref="B16:C16"/>
    <mergeCell ref="B12:C12"/>
    <mergeCell ref="B14:C14"/>
    <mergeCell ref="B15:C15"/>
    <mergeCell ref="B9:C9"/>
    <mergeCell ref="B11:C11"/>
    <mergeCell ref="A7:D7"/>
    <mergeCell ref="C1:D1"/>
    <mergeCell ref="C2:D2"/>
    <mergeCell ref="C3:D3"/>
    <mergeCell ref="C4:D4"/>
    <mergeCell ref="A6:D6"/>
    <mergeCell ref="B10:C10"/>
  </mergeCells>
  <printOptions/>
  <pageMargins left="0.9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7.625" style="0" customWidth="1"/>
    <col min="2" max="2" width="52.875" style="0" customWidth="1"/>
    <col min="3" max="3" width="19.00390625" style="0" customWidth="1"/>
    <col min="4" max="4" width="30.75390625" style="0" customWidth="1"/>
  </cols>
  <sheetData>
    <row r="1" spans="1:4" ht="18" customHeight="1">
      <c r="A1" s="134"/>
      <c r="C1" s="200"/>
      <c r="D1" s="200"/>
    </row>
    <row r="2" spans="1:4" ht="13.5" customHeight="1">
      <c r="A2" s="134"/>
      <c r="D2" s="59" t="s">
        <v>230</v>
      </c>
    </row>
    <row r="3" spans="1:5" ht="15" customHeight="1">
      <c r="A3" s="134"/>
      <c r="D3" s="59" t="s">
        <v>105</v>
      </c>
      <c r="E3" s="59"/>
    </row>
    <row r="4" spans="1:5" ht="15" customHeight="1">
      <c r="A4" s="134"/>
      <c r="D4" s="59" t="s">
        <v>231</v>
      </c>
      <c r="E4" s="59"/>
    </row>
    <row r="5" ht="18.75">
      <c r="A5" s="134"/>
    </row>
    <row r="6" ht="18.75">
      <c r="A6" s="134"/>
    </row>
    <row r="7" spans="1:4" ht="18.75">
      <c r="A7" s="220"/>
      <c r="B7" s="220"/>
      <c r="C7" s="220"/>
      <c r="D7" s="220"/>
    </row>
    <row r="8" spans="1:4" ht="15.75">
      <c r="A8" s="219" t="s">
        <v>207</v>
      </c>
      <c r="B8" s="219"/>
      <c r="C8" s="219"/>
      <c r="D8" s="219"/>
    </row>
    <row r="9" spans="1:4" ht="15.75">
      <c r="A9" s="219" t="s">
        <v>304</v>
      </c>
      <c r="B9" s="219"/>
      <c r="C9" s="219"/>
      <c r="D9" s="219"/>
    </row>
    <row r="10" spans="1:4" ht="27" customHeight="1" thickBot="1">
      <c r="A10" s="221" t="s">
        <v>197</v>
      </c>
      <c r="B10" s="221"/>
      <c r="C10" s="221"/>
      <c r="D10" s="221"/>
    </row>
    <row r="11" spans="1:4" ht="15.75">
      <c r="A11" s="224" t="s">
        <v>198</v>
      </c>
      <c r="B11" s="136" t="s">
        <v>199</v>
      </c>
      <c r="C11" s="226" t="s">
        <v>201</v>
      </c>
      <c r="D11" s="137" t="s">
        <v>202</v>
      </c>
    </row>
    <row r="12" spans="1:4" ht="46.5" customHeight="1" thickBot="1">
      <c r="A12" s="225"/>
      <c r="B12" s="151" t="s">
        <v>200</v>
      </c>
      <c r="C12" s="227"/>
      <c r="D12" s="150" t="s">
        <v>209</v>
      </c>
    </row>
    <row r="13" spans="1:4" ht="12" customHeight="1" thickBot="1">
      <c r="A13" s="146">
        <v>1</v>
      </c>
      <c r="B13" s="149">
        <v>2</v>
      </c>
      <c r="C13" s="147">
        <v>3</v>
      </c>
      <c r="D13" s="148">
        <v>4</v>
      </c>
    </row>
    <row r="14" spans="1:4" ht="18.75" customHeight="1" thickBot="1">
      <c r="A14" s="188" t="s">
        <v>203</v>
      </c>
      <c r="B14" s="189" t="s">
        <v>205</v>
      </c>
      <c r="C14" s="193">
        <f>D14</f>
        <v>1210.5</v>
      </c>
      <c r="D14" s="193">
        <v>1210.5</v>
      </c>
    </row>
    <row r="15" spans="1:4" ht="16.5" thickBot="1">
      <c r="A15" s="190"/>
      <c r="B15" s="191" t="s">
        <v>204</v>
      </c>
      <c r="C15" s="194">
        <f>SUM(C14)</f>
        <v>1210.5</v>
      </c>
      <c r="D15" s="194">
        <f>SUM(D14)</f>
        <v>1210.5</v>
      </c>
    </row>
    <row r="19" spans="1:4" ht="66.75" customHeight="1">
      <c r="A19" s="222" t="s">
        <v>12</v>
      </c>
      <c r="B19" s="222"/>
      <c r="C19" s="223" t="s">
        <v>28</v>
      </c>
      <c r="D19" s="223"/>
    </row>
  </sheetData>
  <sheetProtection/>
  <mergeCells count="9">
    <mergeCell ref="C1:D1"/>
    <mergeCell ref="A8:D8"/>
    <mergeCell ref="A7:D7"/>
    <mergeCell ref="A10:D10"/>
    <mergeCell ref="A9:D9"/>
    <mergeCell ref="A19:B19"/>
    <mergeCell ref="C19:D19"/>
    <mergeCell ref="A11:A12"/>
    <mergeCell ref="C11:C12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8" max="8" width="15.375" style="0" customWidth="1"/>
    <col min="9" max="9" width="9.75390625" style="0" bestFit="1" customWidth="1"/>
  </cols>
  <sheetData>
    <row r="1" ht="15.75">
      <c r="G1" s="133"/>
    </row>
    <row r="2" spans="1:7" ht="15.75">
      <c r="A2" s="103"/>
      <c r="B2" s="70"/>
      <c r="D2" s="82"/>
      <c r="E2" s="205" t="s">
        <v>232</v>
      </c>
      <c r="F2" s="205"/>
      <c r="G2" s="205"/>
    </row>
    <row r="3" spans="3:7" ht="15.75">
      <c r="C3" s="1"/>
      <c r="E3" s="198" t="s">
        <v>95</v>
      </c>
      <c r="F3" s="198"/>
      <c r="G3" s="198"/>
    </row>
    <row r="4" spans="3:7" ht="15.75">
      <c r="C4" s="1" t="s">
        <v>0</v>
      </c>
      <c r="D4" s="52" t="s">
        <v>96</v>
      </c>
      <c r="E4" s="198" t="s">
        <v>225</v>
      </c>
      <c r="F4" s="198"/>
      <c r="G4" s="198"/>
    </row>
    <row r="5" spans="3:7" ht="15.75">
      <c r="C5" s="1"/>
      <c r="D5" s="52"/>
      <c r="E5" s="52"/>
      <c r="F5" s="52"/>
      <c r="G5" s="109"/>
    </row>
    <row r="6" spans="1:7" ht="12.75" customHeight="1">
      <c r="A6" s="202" t="s">
        <v>206</v>
      </c>
      <c r="B6" s="202"/>
      <c r="C6" s="202"/>
      <c r="D6" s="202"/>
      <c r="E6" s="202"/>
      <c r="F6" s="202"/>
      <c r="G6" s="202"/>
    </row>
    <row r="7" spans="1:7" ht="16.5" customHeight="1">
      <c r="A7" s="201" t="s">
        <v>302</v>
      </c>
      <c r="B7" s="201"/>
      <c r="C7" s="206"/>
      <c r="D7" s="206"/>
      <c r="E7" s="206"/>
      <c r="F7" s="206"/>
      <c r="G7" s="206"/>
    </row>
    <row r="8" spans="1:7" ht="16.5" customHeight="1">
      <c r="A8" s="3"/>
      <c r="B8" s="72"/>
      <c r="C8" s="4"/>
      <c r="D8" s="4"/>
      <c r="E8" s="54"/>
      <c r="F8" s="199" t="s">
        <v>13</v>
      </c>
      <c r="G8" s="199"/>
    </row>
    <row r="9" spans="1:7" ht="33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61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9" ht="26.25" customHeight="1">
      <c r="A11" s="107" t="s">
        <v>208</v>
      </c>
      <c r="B11" s="89"/>
      <c r="C11" s="89"/>
      <c r="D11" s="89"/>
      <c r="E11" s="89"/>
      <c r="F11" s="89"/>
      <c r="G11" s="122">
        <f>SUM(G12:G14)</f>
        <v>950</v>
      </c>
      <c r="H11" s="47"/>
      <c r="I11" s="47"/>
    </row>
    <row r="12" spans="1:9" s="57" customFormat="1" ht="47.25" customHeight="1">
      <c r="A12" s="64" t="s">
        <v>84</v>
      </c>
      <c r="B12" s="87" t="s">
        <v>14</v>
      </c>
      <c r="C12" s="88" t="s">
        <v>3</v>
      </c>
      <c r="D12" s="88" t="s">
        <v>20</v>
      </c>
      <c r="E12" s="18" t="s">
        <v>152</v>
      </c>
      <c r="F12" s="18" t="s">
        <v>63</v>
      </c>
      <c r="G12" s="124">
        <f>'прил.4'!G90</f>
        <v>100</v>
      </c>
      <c r="H12" s="56"/>
      <c r="I12" s="56"/>
    </row>
    <row r="13" spans="1:9" ht="33.75" customHeight="1">
      <c r="A13" s="63" t="s">
        <v>133</v>
      </c>
      <c r="B13" s="87" t="s">
        <v>14</v>
      </c>
      <c r="C13" s="88" t="s">
        <v>3</v>
      </c>
      <c r="D13" s="88" t="s">
        <v>20</v>
      </c>
      <c r="E13" s="18" t="s">
        <v>153</v>
      </c>
      <c r="F13" s="18" t="s">
        <v>63</v>
      </c>
      <c r="G13" s="124">
        <f>'прил.4'!G94</f>
        <v>750</v>
      </c>
      <c r="H13" s="47"/>
      <c r="I13" s="47"/>
    </row>
    <row r="14" spans="1:9" ht="22.5" customHeight="1">
      <c r="A14" s="167" t="s">
        <v>221</v>
      </c>
      <c r="B14" s="165" t="s">
        <v>14</v>
      </c>
      <c r="C14" s="166" t="s">
        <v>3</v>
      </c>
      <c r="D14" s="166" t="s">
        <v>20</v>
      </c>
      <c r="E14" s="168" t="s">
        <v>173</v>
      </c>
      <c r="F14" s="168" t="s">
        <v>63</v>
      </c>
      <c r="G14" s="118">
        <f>'прил.4'!G96</f>
        <v>100</v>
      </c>
      <c r="H14" s="47"/>
      <c r="I14" s="47"/>
    </row>
    <row r="15" spans="1:9" ht="15.75">
      <c r="A15" s="67"/>
      <c r="B15" s="78"/>
      <c r="C15" s="14"/>
      <c r="D15" s="14"/>
      <c r="E15" s="9"/>
      <c r="F15" s="9"/>
      <c r="G15" s="79"/>
      <c r="H15" s="113"/>
      <c r="I15" s="47"/>
    </row>
    <row r="16" spans="1:8" ht="18.75">
      <c r="A16" s="154" t="s">
        <v>12</v>
      </c>
      <c r="B16" s="78"/>
      <c r="C16" s="14"/>
      <c r="D16" s="14"/>
      <c r="E16" s="9"/>
      <c r="F16" s="162"/>
      <c r="G16" s="155" t="s">
        <v>28</v>
      </c>
      <c r="H16" s="9"/>
    </row>
    <row r="17" spans="1:8" ht="15.75">
      <c r="A17" s="67"/>
      <c r="B17" s="78"/>
      <c r="C17" s="14"/>
      <c r="D17" s="14"/>
      <c r="E17" s="9"/>
      <c r="F17" s="9"/>
      <c r="G17" s="80"/>
      <c r="H17" s="9"/>
    </row>
    <row r="18" spans="1:8" ht="15.75">
      <c r="A18" s="67"/>
      <c r="B18" s="74"/>
      <c r="C18" s="14"/>
      <c r="D18" s="14"/>
      <c r="E18" s="9"/>
      <c r="F18" s="20" t="s">
        <v>27</v>
      </c>
      <c r="G18" s="80"/>
      <c r="H18" s="9"/>
    </row>
    <row r="19" spans="1:8" ht="15.75">
      <c r="A19" s="67"/>
      <c r="B19" s="74"/>
      <c r="C19" s="14"/>
      <c r="D19" s="14"/>
      <c r="E19" s="9"/>
      <c r="F19" s="9"/>
      <c r="G19" s="80"/>
      <c r="H19" s="9"/>
    </row>
    <row r="20" spans="1:8" ht="15.75">
      <c r="A20" s="67"/>
      <c r="B20" s="74"/>
      <c r="C20" s="14"/>
      <c r="D20" s="14"/>
      <c r="E20" s="9"/>
      <c r="F20" s="9"/>
      <c r="G20" s="80"/>
      <c r="H20" s="9"/>
    </row>
    <row r="21" spans="1:7" ht="15.75">
      <c r="A21" s="68"/>
      <c r="B21" s="75"/>
      <c r="C21" s="8"/>
      <c r="D21" s="8"/>
      <c r="E21" s="55"/>
      <c r="F21" s="8"/>
      <c r="G21" s="111"/>
    </row>
    <row r="22" spans="1:7" ht="15.75">
      <c r="A22" s="69"/>
      <c r="B22" s="76"/>
      <c r="C22" s="8"/>
      <c r="D22" s="8"/>
      <c r="E22" s="55"/>
      <c r="F22" s="8"/>
      <c r="G22" s="111"/>
    </row>
  </sheetData>
  <sheetProtection/>
  <mergeCells count="6">
    <mergeCell ref="E2:G2"/>
    <mergeCell ref="E3:G3"/>
    <mergeCell ref="E4:G4"/>
    <mergeCell ref="A6:G6"/>
    <mergeCell ref="A7:G7"/>
    <mergeCell ref="F8:G8"/>
  </mergeCells>
  <printOptions/>
  <pageMargins left="0.7874015748031497" right="0.15748031496062992" top="0.3937007874015748" bottom="0.1968503937007874" header="0.31496062992125984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Мнистерстов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 А.</dc:creator>
  <cp:keywords/>
  <dc:description/>
  <cp:lastModifiedBy>Оргработа</cp:lastModifiedBy>
  <cp:lastPrinted>2022-12-30T01:41:53Z</cp:lastPrinted>
  <dcterms:created xsi:type="dcterms:W3CDTF">2004-06-16T23:15:03Z</dcterms:created>
  <dcterms:modified xsi:type="dcterms:W3CDTF">2022-12-30T01:42:30Z</dcterms:modified>
  <cp:category/>
  <cp:version/>
  <cp:contentType/>
  <cp:contentStatus/>
</cp:coreProperties>
</file>